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TI\GYEITI\GYEITI 1st Report, FY2017\"/>
    </mc:Choice>
  </mc:AlternateContent>
  <bookViews>
    <workbookView xWindow="0" yWindow="0" windowWidth="19190" windowHeight="6870"/>
  </bookViews>
  <sheets>
    <sheet name="Open data summary" sheetId="78" r:id="rId1"/>
    <sheet name="S1" sheetId="44" r:id="rId2"/>
    <sheet name="S2" sheetId="45" r:id="rId3"/>
    <sheet name="S3" sheetId="46" r:id="rId4"/>
    <sheet name="S4" sheetId="47" r:id="rId5"/>
    <sheet name="S5" sheetId="48" r:id="rId6"/>
    <sheet name="S6" sheetId="49" r:id="rId7"/>
    <sheet name="S7" sheetId="50" r:id="rId8"/>
    <sheet name="S8" sheetId="51" r:id="rId9"/>
    <sheet name="S9" sheetId="52" r:id="rId10"/>
    <sheet name="S10" sheetId="53" r:id="rId11"/>
    <sheet name="S11" sheetId="54" r:id="rId12"/>
    <sheet name="S12" sheetId="55" r:id="rId13"/>
    <sheet name="S13" sheetId="56" r:id="rId14"/>
    <sheet name="S14" sheetId="57" r:id="rId15"/>
    <sheet name="S15" sheetId="58" r:id="rId16"/>
    <sheet name="S16" sheetId="59" r:id="rId17"/>
    <sheet name="S17" sheetId="60" r:id="rId18"/>
    <sheet name="S18" sheetId="61" r:id="rId19"/>
    <sheet name="S19" sheetId="62" r:id="rId20"/>
    <sheet name="S20" sheetId="63" r:id="rId21"/>
    <sheet name="S21" sheetId="64" r:id="rId22"/>
    <sheet name="S22" sheetId="65" r:id="rId23"/>
    <sheet name="S23" sheetId="66" r:id="rId24"/>
    <sheet name="S24" sheetId="67" r:id="rId25"/>
    <sheet name="S25" sheetId="68" r:id="rId26"/>
    <sheet name="S26" sheetId="69" r:id="rId27"/>
    <sheet name="S27" sheetId="70" r:id="rId28"/>
    <sheet name="S28" sheetId="71" r:id="rId29"/>
    <sheet name="S29" sheetId="72" r:id="rId30"/>
    <sheet name="S30" sheetId="73" r:id="rId31"/>
    <sheet name="S31" sheetId="74" r:id="rId32"/>
    <sheet name="S32" sheetId="75" r:id="rId33"/>
    <sheet name="S33" sheetId="76" r:id="rId34"/>
    <sheet name="2017 MPT" sheetId="22" state="hidden" r:id="rId35"/>
  </sheets>
  <externalReferences>
    <externalReference r:id="rId36"/>
    <externalReference r:id="rId37"/>
  </externalReferences>
  <definedNames>
    <definedName name="Compadjust">[1]Lists!$A$55:$A$63</definedName>
    <definedName name="FinalDiff">[1]Lists!$A$78:$A$88</definedName>
    <definedName name="Govadjust">[1]Lists!$A$67:$A$74</definedName>
    <definedName name="Taxes">[1]Lists!$A$7:$A$51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44" l="1"/>
  <c r="F50" i="44"/>
  <c r="G50" i="45"/>
  <c r="F50" i="45"/>
  <c r="F49" i="45" s="1"/>
  <c r="G50" i="46"/>
  <c r="F50" i="46"/>
  <c r="G50" i="47"/>
  <c r="F50" i="47"/>
  <c r="F49" i="47" s="1"/>
  <c r="G50" i="48"/>
  <c r="F50" i="48"/>
  <c r="G50" i="49"/>
  <c r="F50" i="49"/>
  <c r="F49" i="49" s="1"/>
  <c r="G50" i="50"/>
  <c r="F50" i="50"/>
  <c r="G50" i="51"/>
  <c r="F50" i="51"/>
  <c r="F49" i="51" s="1"/>
  <c r="G50" i="52"/>
  <c r="F50" i="52"/>
  <c r="G50" i="53"/>
  <c r="F50" i="53"/>
  <c r="F49" i="53" s="1"/>
  <c r="G50" i="54"/>
  <c r="F50" i="54"/>
  <c r="G50" i="55"/>
  <c r="F50" i="55"/>
  <c r="F49" i="55" s="1"/>
  <c r="G50" i="56"/>
  <c r="F50" i="56"/>
  <c r="G50" i="57"/>
  <c r="F50" i="57"/>
  <c r="F49" i="57" s="1"/>
  <c r="G50" i="58"/>
  <c r="F50" i="58"/>
  <c r="G50" i="59"/>
  <c r="F50" i="59"/>
  <c r="F49" i="59" s="1"/>
  <c r="G50" i="60"/>
  <c r="F50" i="60"/>
  <c r="G50" i="61"/>
  <c r="F50" i="61"/>
  <c r="F49" i="61" s="1"/>
  <c r="G50" i="62"/>
  <c r="F50" i="62"/>
  <c r="G50" i="63"/>
  <c r="F50" i="63"/>
  <c r="F49" i="63" s="1"/>
  <c r="G50" i="64"/>
  <c r="F50" i="64"/>
  <c r="G50" i="65"/>
  <c r="F50" i="65"/>
  <c r="F49" i="65" s="1"/>
  <c r="G50" i="66"/>
  <c r="F50" i="66"/>
  <c r="G50" i="67"/>
  <c r="F50" i="67"/>
  <c r="F49" i="67" s="1"/>
  <c r="G50" i="68"/>
  <c r="F50" i="68"/>
  <c r="G50" i="69"/>
  <c r="F50" i="69"/>
  <c r="F49" i="69" s="1"/>
  <c r="G50" i="70"/>
  <c r="F50" i="70"/>
  <c r="G50" i="71"/>
  <c r="F50" i="71"/>
  <c r="F49" i="71" s="1"/>
  <c r="G50" i="72"/>
  <c r="F50" i="72"/>
  <c r="G50" i="73"/>
  <c r="F50" i="73"/>
  <c r="F49" i="73" s="1"/>
  <c r="G50" i="74"/>
  <c r="F50" i="74"/>
  <c r="G50" i="75"/>
  <c r="F50" i="75"/>
  <c r="F49" i="75" s="1"/>
  <c r="G50" i="76"/>
  <c r="F50" i="76"/>
  <c r="E50" i="44"/>
  <c r="E50" i="45"/>
  <c r="E50" i="46"/>
  <c r="E49" i="46" s="1"/>
  <c r="E50" i="47"/>
  <c r="E49" i="47" s="1"/>
  <c r="E50" i="48"/>
  <c r="E50" i="49"/>
  <c r="E50" i="50"/>
  <c r="E49" i="50" s="1"/>
  <c r="E50" i="51"/>
  <c r="E49" i="51" s="1"/>
  <c r="E50" i="52"/>
  <c r="E50" i="53"/>
  <c r="E50" i="54"/>
  <c r="E49" i="54" s="1"/>
  <c r="E50" i="55"/>
  <c r="E49" i="55" s="1"/>
  <c r="E50" i="56"/>
  <c r="E50" i="57"/>
  <c r="E50" i="58"/>
  <c r="E49" i="58" s="1"/>
  <c r="E50" i="59"/>
  <c r="E49" i="59" s="1"/>
  <c r="E50" i="60"/>
  <c r="E50" i="61"/>
  <c r="E50" i="62"/>
  <c r="E49" i="62" s="1"/>
  <c r="E50" i="63"/>
  <c r="E49" i="63" s="1"/>
  <c r="E50" i="64"/>
  <c r="E50" i="65"/>
  <c r="E50" i="66"/>
  <c r="E49" i="66" s="1"/>
  <c r="E50" i="67"/>
  <c r="E49" i="67" s="1"/>
  <c r="E50" i="68"/>
  <c r="E50" i="69"/>
  <c r="E50" i="70"/>
  <c r="E49" i="70" s="1"/>
  <c r="E50" i="71"/>
  <c r="E49" i="71" s="1"/>
  <c r="E50" i="72"/>
  <c r="E50" i="73"/>
  <c r="E50" i="74"/>
  <c r="E49" i="74" s="1"/>
  <c r="E50" i="75"/>
  <c r="E49" i="75" s="1"/>
  <c r="E50" i="76"/>
  <c r="G49" i="44"/>
  <c r="F49" i="44"/>
  <c r="G49" i="45"/>
  <c r="G49" i="46"/>
  <c r="F49" i="46"/>
  <c r="G49" i="47"/>
  <c r="G49" i="48"/>
  <c r="F49" i="48"/>
  <c r="G49" i="49"/>
  <c r="G49" i="50"/>
  <c r="F49" i="50"/>
  <c r="G49" i="51"/>
  <c r="G49" i="52"/>
  <c r="F49" i="52"/>
  <c r="G49" i="53"/>
  <c r="G49" i="54"/>
  <c r="F49" i="54"/>
  <c r="G49" i="55"/>
  <c r="G49" i="56"/>
  <c r="F49" i="56"/>
  <c r="G49" i="57"/>
  <c r="G49" i="58"/>
  <c r="F49" i="58"/>
  <c r="G49" i="59"/>
  <c r="G49" i="60"/>
  <c r="F49" i="60"/>
  <c r="G49" i="61"/>
  <c r="G49" i="62"/>
  <c r="F49" i="62"/>
  <c r="G49" i="63"/>
  <c r="G49" i="64"/>
  <c r="F49" i="64"/>
  <c r="G49" i="65"/>
  <c r="G49" i="66"/>
  <c r="F49" i="66"/>
  <c r="G49" i="67"/>
  <c r="G49" i="68"/>
  <c r="F49" i="68"/>
  <c r="G49" i="69"/>
  <c r="G49" i="70"/>
  <c r="F49" i="70"/>
  <c r="G49" i="71"/>
  <c r="G49" i="72"/>
  <c r="F49" i="72"/>
  <c r="G49" i="73"/>
  <c r="G49" i="74"/>
  <c r="F49" i="74"/>
  <c r="G49" i="75"/>
  <c r="G49" i="76"/>
  <c r="F49" i="76"/>
  <c r="E49" i="44"/>
  <c r="E49" i="45"/>
  <c r="E49" i="48"/>
  <c r="E49" i="49"/>
  <c r="E49" i="52"/>
  <c r="E49" i="53"/>
  <c r="E49" i="56"/>
  <c r="E49" i="57"/>
  <c r="E49" i="60"/>
  <c r="E49" i="61"/>
  <c r="E49" i="64"/>
  <c r="E49" i="65"/>
  <c r="E49" i="68"/>
  <c r="E49" i="69"/>
  <c r="E49" i="72"/>
  <c r="E49" i="73"/>
  <c r="E49" i="76"/>
  <c r="M43" i="44"/>
  <c r="M43" i="45"/>
  <c r="M43" i="46"/>
  <c r="M43" i="47"/>
  <c r="M43" i="48"/>
  <c r="M43" i="49"/>
  <c r="M43" i="50"/>
  <c r="M43" i="51"/>
  <c r="M43" i="52"/>
  <c r="M43" i="53"/>
  <c r="M43" i="54"/>
  <c r="M43" i="55"/>
  <c r="M43" i="56"/>
  <c r="M43" i="57"/>
  <c r="M43" i="58"/>
  <c r="M43" i="59"/>
  <c r="M43" i="60"/>
  <c r="M43" i="61"/>
  <c r="M43" i="62"/>
  <c r="M43" i="63"/>
  <c r="M43" i="64"/>
  <c r="M43" i="65"/>
  <c r="M43" i="66"/>
  <c r="M43" i="67"/>
  <c r="M43" i="68"/>
  <c r="M43" i="69"/>
  <c r="M43" i="70"/>
  <c r="M43" i="71"/>
  <c r="M43" i="72"/>
  <c r="M43" i="73"/>
  <c r="M43" i="74"/>
  <c r="M43" i="75"/>
  <c r="M43" i="76"/>
  <c r="K43" i="44"/>
  <c r="J43" i="44"/>
  <c r="I43" i="44"/>
  <c r="K43" i="45"/>
  <c r="J43" i="45"/>
  <c r="I43" i="45"/>
  <c r="K43" i="46"/>
  <c r="J43" i="46"/>
  <c r="I43" i="46"/>
  <c r="K43" i="47"/>
  <c r="J43" i="47"/>
  <c r="I43" i="47"/>
  <c r="K43" i="48"/>
  <c r="J43" i="48"/>
  <c r="I43" i="48"/>
  <c r="K43" i="49"/>
  <c r="J43" i="49"/>
  <c r="I43" i="49"/>
  <c r="K43" i="50"/>
  <c r="J43" i="50"/>
  <c r="I43" i="50"/>
  <c r="K43" i="51"/>
  <c r="J43" i="51"/>
  <c r="I43" i="51"/>
  <c r="K43" i="52"/>
  <c r="J43" i="52"/>
  <c r="I43" i="52"/>
  <c r="K43" i="53"/>
  <c r="J43" i="53"/>
  <c r="I43" i="53"/>
  <c r="K43" i="54"/>
  <c r="J43" i="54"/>
  <c r="I43" i="54"/>
  <c r="K43" i="55"/>
  <c r="J43" i="55"/>
  <c r="I43" i="55"/>
  <c r="K43" i="56"/>
  <c r="J43" i="56"/>
  <c r="I43" i="56"/>
  <c r="K43" i="57"/>
  <c r="J43" i="57"/>
  <c r="I43" i="57"/>
  <c r="K43" i="58"/>
  <c r="J43" i="58"/>
  <c r="I43" i="58"/>
  <c r="K43" i="59"/>
  <c r="J43" i="59"/>
  <c r="I43" i="59"/>
  <c r="K43" i="60"/>
  <c r="J43" i="60"/>
  <c r="I43" i="60"/>
  <c r="K43" i="61"/>
  <c r="J43" i="61"/>
  <c r="I43" i="61"/>
  <c r="K43" i="62"/>
  <c r="J43" i="62"/>
  <c r="I43" i="62"/>
  <c r="K43" i="63"/>
  <c r="J43" i="63"/>
  <c r="I43" i="63"/>
  <c r="K43" i="64"/>
  <c r="J43" i="64"/>
  <c r="I43" i="64"/>
  <c r="K43" i="65"/>
  <c r="J43" i="65"/>
  <c r="I43" i="65"/>
  <c r="K43" i="66"/>
  <c r="J43" i="66"/>
  <c r="I43" i="66"/>
  <c r="K43" i="67"/>
  <c r="J43" i="67"/>
  <c r="I43" i="67"/>
  <c r="K43" i="68"/>
  <c r="J43" i="68"/>
  <c r="I43" i="68"/>
  <c r="K43" i="69"/>
  <c r="J43" i="69"/>
  <c r="I43" i="69"/>
  <c r="K43" i="70"/>
  <c r="J43" i="70"/>
  <c r="I43" i="70"/>
  <c r="K43" i="71"/>
  <c r="J43" i="71"/>
  <c r="I43" i="71"/>
  <c r="K43" i="72"/>
  <c r="J43" i="72"/>
  <c r="I43" i="72"/>
  <c r="K43" i="73"/>
  <c r="J43" i="73"/>
  <c r="I43" i="73"/>
  <c r="K43" i="74"/>
  <c r="J43" i="74"/>
  <c r="I43" i="74"/>
  <c r="K43" i="75"/>
  <c r="J43" i="75"/>
  <c r="I43" i="75"/>
  <c r="K43" i="76"/>
  <c r="J43" i="76"/>
  <c r="I43" i="76"/>
  <c r="G43" i="44"/>
  <c r="F43" i="44"/>
  <c r="G43" i="45"/>
  <c r="F43" i="45"/>
  <c r="G43" i="46"/>
  <c r="F43" i="46"/>
  <c r="F5" i="46" s="1"/>
  <c r="G43" i="47"/>
  <c r="F43" i="47"/>
  <c r="G43" i="48"/>
  <c r="F43" i="48"/>
  <c r="G43" i="49"/>
  <c r="F43" i="49"/>
  <c r="G43" i="50"/>
  <c r="F43" i="50"/>
  <c r="F5" i="50" s="1"/>
  <c r="G43" i="51"/>
  <c r="F43" i="51"/>
  <c r="G43" i="52"/>
  <c r="F43" i="52"/>
  <c r="G43" i="53"/>
  <c r="F43" i="53"/>
  <c r="G43" i="54"/>
  <c r="F43" i="54"/>
  <c r="G43" i="55"/>
  <c r="F43" i="55"/>
  <c r="G43" i="56"/>
  <c r="F43" i="56"/>
  <c r="G43" i="57"/>
  <c r="F43" i="57"/>
  <c r="G43" i="58"/>
  <c r="F43" i="58"/>
  <c r="F5" i="58" s="1"/>
  <c r="G43" i="59"/>
  <c r="F43" i="59"/>
  <c r="G43" i="60"/>
  <c r="F43" i="60"/>
  <c r="G43" i="61"/>
  <c r="F43" i="61"/>
  <c r="G43" i="62"/>
  <c r="F43" i="62"/>
  <c r="G43" i="63"/>
  <c r="F43" i="63"/>
  <c r="G43" i="64"/>
  <c r="F43" i="64"/>
  <c r="G43" i="65"/>
  <c r="F43" i="65"/>
  <c r="G43" i="66"/>
  <c r="F43" i="66"/>
  <c r="G43" i="67"/>
  <c r="F43" i="67"/>
  <c r="G43" i="68"/>
  <c r="F43" i="68"/>
  <c r="G43" i="69"/>
  <c r="F43" i="69"/>
  <c r="G43" i="70"/>
  <c r="F43" i="70"/>
  <c r="G43" i="71"/>
  <c r="F43" i="71"/>
  <c r="G43" i="72"/>
  <c r="F43" i="72"/>
  <c r="G43" i="73"/>
  <c r="F43" i="73"/>
  <c r="G43" i="74"/>
  <c r="F43" i="74"/>
  <c r="G43" i="75"/>
  <c r="F43" i="75"/>
  <c r="G43" i="76"/>
  <c r="F43" i="76"/>
  <c r="E43" i="44"/>
  <c r="E43" i="45"/>
  <c r="E43" i="46"/>
  <c r="E43" i="47"/>
  <c r="E43" i="48"/>
  <c r="E43" i="49"/>
  <c r="E43" i="50"/>
  <c r="E43" i="51"/>
  <c r="E43" i="52"/>
  <c r="E43" i="53"/>
  <c r="E43" i="54"/>
  <c r="E43" i="55"/>
  <c r="E43" i="56"/>
  <c r="E43" i="57"/>
  <c r="E43" i="58"/>
  <c r="E43" i="59"/>
  <c r="E43" i="60"/>
  <c r="E43" i="61"/>
  <c r="E43" i="62"/>
  <c r="E43" i="63"/>
  <c r="E43" i="64"/>
  <c r="E43" i="65"/>
  <c r="E43" i="66"/>
  <c r="E43" i="67"/>
  <c r="E43" i="68"/>
  <c r="E43" i="69"/>
  <c r="E43" i="70"/>
  <c r="E43" i="71"/>
  <c r="E43" i="72"/>
  <c r="E43" i="73"/>
  <c r="E43" i="74"/>
  <c r="E43" i="75"/>
  <c r="E43" i="76"/>
  <c r="M38" i="44"/>
  <c r="M38" i="45"/>
  <c r="M38" i="46"/>
  <c r="M38" i="47"/>
  <c r="M38" i="48"/>
  <c r="M5" i="48" s="1"/>
  <c r="M38" i="49"/>
  <c r="M5" i="49" s="1"/>
  <c r="M38" i="50"/>
  <c r="M38" i="51"/>
  <c r="M38" i="52"/>
  <c r="M38" i="53"/>
  <c r="M5" i="53" s="1"/>
  <c r="M38" i="54"/>
  <c r="M38" i="55"/>
  <c r="M38" i="56"/>
  <c r="M38" i="57"/>
  <c r="M38" i="58"/>
  <c r="M38" i="59"/>
  <c r="M38" i="60"/>
  <c r="M5" i="60" s="1"/>
  <c r="M38" i="61"/>
  <c r="M5" i="61" s="1"/>
  <c r="M38" i="62"/>
  <c r="M38" i="63"/>
  <c r="M38" i="64"/>
  <c r="M38" i="65"/>
  <c r="M38" i="66"/>
  <c r="M38" i="67"/>
  <c r="M38" i="68"/>
  <c r="M5" i="68" s="1"/>
  <c r="M38" i="69"/>
  <c r="M38" i="70"/>
  <c r="M38" i="71"/>
  <c r="M38" i="72"/>
  <c r="M5" i="72" s="1"/>
  <c r="M38" i="73"/>
  <c r="M5" i="73" s="1"/>
  <c r="M38" i="74"/>
  <c r="M38" i="75"/>
  <c r="M38" i="76"/>
  <c r="K38" i="44"/>
  <c r="J38" i="44"/>
  <c r="I38" i="44"/>
  <c r="K38" i="45"/>
  <c r="J38" i="45"/>
  <c r="I38" i="45"/>
  <c r="K38" i="46"/>
  <c r="J38" i="46"/>
  <c r="I38" i="46"/>
  <c r="K38" i="47"/>
  <c r="J38" i="47"/>
  <c r="I38" i="47"/>
  <c r="K38" i="48"/>
  <c r="J38" i="48"/>
  <c r="I38" i="48"/>
  <c r="K38" i="49"/>
  <c r="J38" i="49"/>
  <c r="I38" i="49"/>
  <c r="K38" i="50"/>
  <c r="J38" i="50"/>
  <c r="I38" i="50"/>
  <c r="K38" i="51"/>
  <c r="J38" i="51"/>
  <c r="I38" i="51"/>
  <c r="K38" i="52"/>
  <c r="J38" i="52"/>
  <c r="I38" i="52"/>
  <c r="K38" i="53"/>
  <c r="J38" i="53"/>
  <c r="I38" i="53"/>
  <c r="K38" i="54"/>
  <c r="J38" i="54"/>
  <c r="I38" i="54"/>
  <c r="K38" i="55"/>
  <c r="J38" i="55"/>
  <c r="I38" i="55"/>
  <c r="K38" i="56"/>
  <c r="J38" i="56"/>
  <c r="I38" i="56"/>
  <c r="K38" i="57"/>
  <c r="J38" i="57"/>
  <c r="I38" i="57"/>
  <c r="K38" i="58"/>
  <c r="J38" i="58"/>
  <c r="I38" i="58"/>
  <c r="K38" i="59"/>
  <c r="J38" i="59"/>
  <c r="I38" i="59"/>
  <c r="K38" i="60"/>
  <c r="J38" i="60"/>
  <c r="I38" i="60"/>
  <c r="K38" i="61"/>
  <c r="J38" i="61"/>
  <c r="I38" i="61"/>
  <c r="K38" i="62"/>
  <c r="J38" i="62"/>
  <c r="I38" i="62"/>
  <c r="K38" i="63"/>
  <c r="J38" i="63"/>
  <c r="I38" i="63"/>
  <c r="K38" i="64"/>
  <c r="J38" i="64"/>
  <c r="I38" i="64"/>
  <c r="K38" i="65"/>
  <c r="J38" i="65"/>
  <c r="I38" i="65"/>
  <c r="K38" i="66"/>
  <c r="J38" i="66"/>
  <c r="I38" i="66"/>
  <c r="K38" i="67"/>
  <c r="J38" i="67"/>
  <c r="I38" i="67"/>
  <c r="K38" i="68"/>
  <c r="J38" i="68"/>
  <c r="I38" i="68"/>
  <c r="K38" i="69"/>
  <c r="J38" i="69"/>
  <c r="I38" i="69"/>
  <c r="K38" i="70"/>
  <c r="J38" i="70"/>
  <c r="I38" i="70"/>
  <c r="K38" i="71"/>
  <c r="J38" i="71"/>
  <c r="I38" i="71"/>
  <c r="K38" i="72"/>
  <c r="J38" i="72"/>
  <c r="I38" i="72"/>
  <c r="K38" i="73"/>
  <c r="J38" i="73"/>
  <c r="I38" i="73"/>
  <c r="K38" i="74"/>
  <c r="J38" i="74"/>
  <c r="I38" i="74"/>
  <c r="K38" i="75"/>
  <c r="J38" i="75"/>
  <c r="I38" i="75"/>
  <c r="K38" i="76"/>
  <c r="J38" i="76"/>
  <c r="I38" i="76"/>
  <c r="G38" i="44"/>
  <c r="F38" i="44"/>
  <c r="G38" i="45"/>
  <c r="F38" i="45"/>
  <c r="G38" i="46"/>
  <c r="F38" i="46"/>
  <c r="G38" i="47"/>
  <c r="F38" i="47"/>
  <c r="G38" i="48"/>
  <c r="F38" i="48"/>
  <c r="G38" i="49"/>
  <c r="F38" i="49"/>
  <c r="G38" i="50"/>
  <c r="F38" i="50"/>
  <c r="G38" i="51"/>
  <c r="F38" i="51"/>
  <c r="G38" i="52"/>
  <c r="F38" i="52"/>
  <c r="G38" i="53"/>
  <c r="F38" i="53"/>
  <c r="G38" i="54"/>
  <c r="F38" i="54"/>
  <c r="G38" i="55"/>
  <c r="F38" i="55"/>
  <c r="G38" i="56"/>
  <c r="F38" i="56"/>
  <c r="G38" i="57"/>
  <c r="F38" i="57"/>
  <c r="G38" i="58"/>
  <c r="F38" i="58"/>
  <c r="G38" i="59"/>
  <c r="F38" i="59"/>
  <c r="G38" i="60"/>
  <c r="F38" i="60"/>
  <c r="G38" i="61"/>
  <c r="F38" i="61"/>
  <c r="G38" i="62"/>
  <c r="F38" i="62"/>
  <c r="G38" i="63"/>
  <c r="F38" i="63"/>
  <c r="G38" i="64"/>
  <c r="F38" i="64"/>
  <c r="G38" i="65"/>
  <c r="F38" i="65"/>
  <c r="G38" i="66"/>
  <c r="F38" i="66"/>
  <c r="G38" i="67"/>
  <c r="F38" i="67"/>
  <c r="G38" i="68"/>
  <c r="F38" i="68"/>
  <c r="G38" i="69"/>
  <c r="F38" i="69"/>
  <c r="G38" i="70"/>
  <c r="F38" i="70"/>
  <c r="G38" i="71"/>
  <c r="F38" i="71"/>
  <c r="G38" i="72"/>
  <c r="F38" i="72"/>
  <c r="G38" i="73"/>
  <c r="F38" i="73"/>
  <c r="G38" i="74"/>
  <c r="F38" i="74"/>
  <c r="G38" i="75"/>
  <c r="F38" i="75"/>
  <c r="G38" i="76"/>
  <c r="F38" i="76"/>
  <c r="E38" i="44"/>
  <c r="E38" i="45"/>
  <c r="E38" i="46"/>
  <c r="E38" i="47"/>
  <c r="E38" i="48"/>
  <c r="E38" i="49"/>
  <c r="E38" i="50"/>
  <c r="E38" i="51"/>
  <c r="E38" i="52"/>
  <c r="E38" i="53"/>
  <c r="E38" i="54"/>
  <c r="E38" i="55"/>
  <c r="E38" i="56"/>
  <c r="E38" i="57"/>
  <c r="E38" i="58"/>
  <c r="E38" i="59"/>
  <c r="E38" i="60"/>
  <c r="E38" i="61"/>
  <c r="E38" i="62"/>
  <c r="E38" i="63"/>
  <c r="E38" i="64"/>
  <c r="E38" i="65"/>
  <c r="E38" i="66"/>
  <c r="E38" i="67"/>
  <c r="E38" i="68"/>
  <c r="E38" i="69"/>
  <c r="E38" i="70"/>
  <c r="E38" i="71"/>
  <c r="E38" i="72"/>
  <c r="E38" i="73"/>
  <c r="E38" i="74"/>
  <c r="E38" i="75"/>
  <c r="E38" i="76"/>
  <c r="M35" i="44"/>
  <c r="M35" i="45"/>
  <c r="M35" i="46"/>
  <c r="M35" i="47"/>
  <c r="M35" i="48"/>
  <c r="M35" i="49"/>
  <c r="M35" i="50"/>
  <c r="M35" i="51"/>
  <c r="M35" i="52"/>
  <c r="M35" i="53"/>
  <c r="M35" i="54"/>
  <c r="M35" i="55"/>
  <c r="M35" i="56"/>
  <c r="M35" i="57"/>
  <c r="M35" i="58"/>
  <c r="M35" i="59"/>
  <c r="M35" i="60"/>
  <c r="M35" i="61"/>
  <c r="M35" i="62"/>
  <c r="M35" i="63"/>
  <c r="M35" i="64"/>
  <c r="M35" i="65"/>
  <c r="M35" i="66"/>
  <c r="M35" i="67"/>
  <c r="M35" i="68"/>
  <c r="M35" i="69"/>
  <c r="M35" i="70"/>
  <c r="M35" i="71"/>
  <c r="M35" i="72"/>
  <c r="M35" i="73"/>
  <c r="M35" i="74"/>
  <c r="M35" i="75"/>
  <c r="M35" i="76"/>
  <c r="K35" i="44"/>
  <c r="J35" i="44"/>
  <c r="I35" i="44"/>
  <c r="K35" i="45"/>
  <c r="J35" i="45"/>
  <c r="I35" i="45"/>
  <c r="K35" i="46"/>
  <c r="J35" i="46"/>
  <c r="I35" i="46"/>
  <c r="K35" i="47"/>
  <c r="J35" i="47"/>
  <c r="I35" i="47"/>
  <c r="K35" i="48"/>
  <c r="J35" i="48"/>
  <c r="I35" i="48"/>
  <c r="K35" i="49"/>
  <c r="J35" i="49"/>
  <c r="I35" i="49"/>
  <c r="K35" i="50"/>
  <c r="J35" i="50"/>
  <c r="I35" i="50"/>
  <c r="K35" i="51"/>
  <c r="J35" i="51"/>
  <c r="I35" i="51"/>
  <c r="K35" i="52"/>
  <c r="J35" i="52"/>
  <c r="I35" i="52"/>
  <c r="K35" i="53"/>
  <c r="J35" i="53"/>
  <c r="I35" i="53"/>
  <c r="K35" i="54"/>
  <c r="J35" i="54"/>
  <c r="I35" i="54"/>
  <c r="K35" i="55"/>
  <c r="J35" i="55"/>
  <c r="I35" i="55"/>
  <c r="K35" i="56"/>
  <c r="J35" i="56"/>
  <c r="I35" i="56"/>
  <c r="K35" i="57"/>
  <c r="J35" i="57"/>
  <c r="I35" i="57"/>
  <c r="K35" i="58"/>
  <c r="J35" i="58"/>
  <c r="I35" i="58"/>
  <c r="K35" i="59"/>
  <c r="J35" i="59"/>
  <c r="I35" i="59"/>
  <c r="K35" i="60"/>
  <c r="J35" i="60"/>
  <c r="I35" i="60"/>
  <c r="K35" i="61"/>
  <c r="J35" i="61"/>
  <c r="I35" i="61"/>
  <c r="K35" i="62"/>
  <c r="J35" i="62"/>
  <c r="I35" i="62"/>
  <c r="K35" i="63"/>
  <c r="J35" i="63"/>
  <c r="I35" i="63"/>
  <c r="K35" i="64"/>
  <c r="J35" i="64"/>
  <c r="I35" i="64"/>
  <c r="K35" i="65"/>
  <c r="J35" i="65"/>
  <c r="I35" i="65"/>
  <c r="K35" i="66"/>
  <c r="J35" i="66"/>
  <c r="I35" i="66"/>
  <c r="K35" i="67"/>
  <c r="J35" i="67"/>
  <c r="I35" i="67"/>
  <c r="K35" i="68"/>
  <c r="J35" i="68"/>
  <c r="I35" i="68"/>
  <c r="K35" i="69"/>
  <c r="J35" i="69"/>
  <c r="I35" i="69"/>
  <c r="K35" i="70"/>
  <c r="J35" i="70"/>
  <c r="I35" i="70"/>
  <c r="K35" i="71"/>
  <c r="J35" i="71"/>
  <c r="I35" i="71"/>
  <c r="K35" i="72"/>
  <c r="J35" i="72"/>
  <c r="I35" i="72"/>
  <c r="K35" i="73"/>
  <c r="J35" i="73"/>
  <c r="I35" i="73"/>
  <c r="K35" i="74"/>
  <c r="J35" i="74"/>
  <c r="I35" i="74"/>
  <c r="K35" i="75"/>
  <c r="J35" i="75"/>
  <c r="I35" i="75"/>
  <c r="K35" i="76"/>
  <c r="J35" i="76"/>
  <c r="I35" i="76"/>
  <c r="G35" i="44"/>
  <c r="F35" i="44"/>
  <c r="G35" i="45"/>
  <c r="F35" i="45"/>
  <c r="G35" i="46"/>
  <c r="F35" i="46"/>
  <c r="G35" i="47"/>
  <c r="F35" i="47"/>
  <c r="G35" i="48"/>
  <c r="F35" i="48"/>
  <c r="G35" i="49"/>
  <c r="F35" i="49"/>
  <c r="G35" i="50"/>
  <c r="F35" i="50"/>
  <c r="G35" i="51"/>
  <c r="F35" i="51"/>
  <c r="G35" i="52"/>
  <c r="F35" i="52"/>
  <c r="G35" i="53"/>
  <c r="F35" i="53"/>
  <c r="G35" i="54"/>
  <c r="F35" i="54"/>
  <c r="G35" i="55"/>
  <c r="F35" i="55"/>
  <c r="G35" i="56"/>
  <c r="F35" i="56"/>
  <c r="G35" i="57"/>
  <c r="F35" i="57"/>
  <c r="G35" i="58"/>
  <c r="F35" i="58"/>
  <c r="G35" i="59"/>
  <c r="F35" i="59"/>
  <c r="G35" i="60"/>
  <c r="F35" i="60"/>
  <c r="G35" i="61"/>
  <c r="F35" i="61"/>
  <c r="G35" i="62"/>
  <c r="F35" i="62"/>
  <c r="G35" i="63"/>
  <c r="F35" i="63"/>
  <c r="G35" i="64"/>
  <c r="F35" i="64"/>
  <c r="G35" i="65"/>
  <c r="F35" i="65"/>
  <c r="G35" i="66"/>
  <c r="F35" i="66"/>
  <c r="G35" i="67"/>
  <c r="F35" i="67"/>
  <c r="G35" i="68"/>
  <c r="F35" i="68"/>
  <c r="G35" i="69"/>
  <c r="F35" i="69"/>
  <c r="G35" i="70"/>
  <c r="F35" i="70"/>
  <c r="G35" i="71"/>
  <c r="F35" i="71"/>
  <c r="G35" i="72"/>
  <c r="F35" i="72"/>
  <c r="G35" i="73"/>
  <c r="F35" i="73"/>
  <c r="G35" i="74"/>
  <c r="F35" i="74"/>
  <c r="G35" i="75"/>
  <c r="F35" i="75"/>
  <c r="G35" i="76"/>
  <c r="F35" i="76"/>
  <c r="E35" i="44"/>
  <c r="E35" i="45"/>
  <c r="E35" i="46"/>
  <c r="E35" i="47"/>
  <c r="E35" i="48"/>
  <c r="E35" i="49"/>
  <c r="E35" i="50"/>
  <c r="E35" i="51"/>
  <c r="E35" i="52"/>
  <c r="E35" i="53"/>
  <c r="E35" i="54"/>
  <c r="E35" i="55"/>
  <c r="E35" i="56"/>
  <c r="E35" i="57"/>
  <c r="E35" i="58"/>
  <c r="E35" i="59"/>
  <c r="E35" i="60"/>
  <c r="E35" i="61"/>
  <c r="E35" i="62"/>
  <c r="E35" i="63"/>
  <c r="E35" i="64"/>
  <c r="E35" i="65"/>
  <c r="E35" i="66"/>
  <c r="E35" i="67"/>
  <c r="E35" i="68"/>
  <c r="E35" i="69"/>
  <c r="E35" i="70"/>
  <c r="E35" i="71"/>
  <c r="E35" i="72"/>
  <c r="E35" i="73"/>
  <c r="E35" i="74"/>
  <c r="E35" i="75"/>
  <c r="E35" i="76"/>
  <c r="M31" i="44"/>
  <c r="M31" i="45"/>
  <c r="M31" i="46"/>
  <c r="M5" i="46" s="1"/>
  <c r="M31" i="47"/>
  <c r="M31" i="48"/>
  <c r="M31" i="49"/>
  <c r="M31" i="50"/>
  <c r="M31" i="51"/>
  <c r="M31" i="52"/>
  <c r="M31" i="53"/>
  <c r="M31" i="54"/>
  <c r="M31" i="55"/>
  <c r="M31" i="56"/>
  <c r="M31" i="57"/>
  <c r="M31" i="58"/>
  <c r="M5" i="58" s="1"/>
  <c r="M31" i="59"/>
  <c r="M31" i="60"/>
  <c r="M31" i="61"/>
  <c r="M31" i="62"/>
  <c r="M5" i="62" s="1"/>
  <c r="M31" i="63"/>
  <c r="M31" i="64"/>
  <c r="M31" i="65"/>
  <c r="M31" i="66"/>
  <c r="M31" i="67"/>
  <c r="M31" i="68"/>
  <c r="M31" i="69"/>
  <c r="M31" i="70"/>
  <c r="M31" i="71"/>
  <c r="M31" i="72"/>
  <c r="M31" i="73"/>
  <c r="M31" i="74"/>
  <c r="M5" i="74" s="1"/>
  <c r="M31" i="75"/>
  <c r="M31" i="76"/>
  <c r="K31" i="44"/>
  <c r="J31" i="44"/>
  <c r="I31" i="44"/>
  <c r="K31" i="45"/>
  <c r="J31" i="45"/>
  <c r="I31" i="45"/>
  <c r="K31" i="46"/>
  <c r="J31" i="46"/>
  <c r="I31" i="46"/>
  <c r="K31" i="47"/>
  <c r="J31" i="47"/>
  <c r="I31" i="47"/>
  <c r="K31" i="48"/>
  <c r="J31" i="48"/>
  <c r="I31" i="48"/>
  <c r="K31" i="49"/>
  <c r="J31" i="49"/>
  <c r="I31" i="49"/>
  <c r="K31" i="50"/>
  <c r="J31" i="50"/>
  <c r="I31" i="50"/>
  <c r="K31" i="51"/>
  <c r="J31" i="51"/>
  <c r="I31" i="51"/>
  <c r="K31" i="52"/>
  <c r="J31" i="52"/>
  <c r="I31" i="52"/>
  <c r="K31" i="53"/>
  <c r="J31" i="53"/>
  <c r="I31" i="53"/>
  <c r="K31" i="54"/>
  <c r="J31" i="54"/>
  <c r="I31" i="54"/>
  <c r="K31" i="55"/>
  <c r="J31" i="55"/>
  <c r="I31" i="55"/>
  <c r="K31" i="56"/>
  <c r="J31" i="56"/>
  <c r="I31" i="56"/>
  <c r="K31" i="57"/>
  <c r="J31" i="57"/>
  <c r="I31" i="57"/>
  <c r="K31" i="58"/>
  <c r="J31" i="58"/>
  <c r="I31" i="58"/>
  <c r="K31" i="59"/>
  <c r="J31" i="59"/>
  <c r="I31" i="59"/>
  <c r="K31" i="60"/>
  <c r="J31" i="60"/>
  <c r="I31" i="60"/>
  <c r="K31" i="61"/>
  <c r="J31" i="61"/>
  <c r="I31" i="61"/>
  <c r="K31" i="62"/>
  <c r="J31" i="62"/>
  <c r="I31" i="62"/>
  <c r="K31" i="63"/>
  <c r="J31" i="63"/>
  <c r="I31" i="63"/>
  <c r="K31" i="64"/>
  <c r="J31" i="64"/>
  <c r="I31" i="64"/>
  <c r="K31" i="65"/>
  <c r="J31" i="65"/>
  <c r="I31" i="65"/>
  <c r="K31" i="66"/>
  <c r="J31" i="66"/>
  <c r="I31" i="66"/>
  <c r="K31" i="67"/>
  <c r="J31" i="67"/>
  <c r="I31" i="67"/>
  <c r="K31" i="68"/>
  <c r="J31" i="68"/>
  <c r="I31" i="68"/>
  <c r="K31" i="69"/>
  <c r="J31" i="69"/>
  <c r="I31" i="69"/>
  <c r="K31" i="70"/>
  <c r="J31" i="70"/>
  <c r="I31" i="70"/>
  <c r="K31" i="71"/>
  <c r="J31" i="71"/>
  <c r="I31" i="71"/>
  <c r="K31" i="72"/>
  <c r="J31" i="72"/>
  <c r="I31" i="72"/>
  <c r="K31" i="73"/>
  <c r="J31" i="73"/>
  <c r="I31" i="73"/>
  <c r="K31" i="74"/>
  <c r="J31" i="74"/>
  <c r="I31" i="74"/>
  <c r="K31" i="75"/>
  <c r="J31" i="75"/>
  <c r="I31" i="75"/>
  <c r="K31" i="76"/>
  <c r="J31" i="76"/>
  <c r="I31" i="76"/>
  <c r="G31" i="44"/>
  <c r="F31" i="44"/>
  <c r="G31" i="45"/>
  <c r="F31" i="45"/>
  <c r="G31" i="46"/>
  <c r="F31" i="46"/>
  <c r="G31" i="47"/>
  <c r="F31" i="47"/>
  <c r="G31" i="48"/>
  <c r="F31" i="48"/>
  <c r="G31" i="49"/>
  <c r="F31" i="49"/>
  <c r="G31" i="50"/>
  <c r="F31" i="50"/>
  <c r="G31" i="51"/>
  <c r="F31" i="51"/>
  <c r="G31" i="52"/>
  <c r="F31" i="52"/>
  <c r="G31" i="53"/>
  <c r="F31" i="53"/>
  <c r="G31" i="54"/>
  <c r="F31" i="54"/>
  <c r="G31" i="55"/>
  <c r="F31" i="55"/>
  <c r="G31" i="56"/>
  <c r="F31" i="56"/>
  <c r="G31" i="57"/>
  <c r="F31" i="57"/>
  <c r="G31" i="58"/>
  <c r="F31" i="58"/>
  <c r="G31" i="59"/>
  <c r="F31" i="59"/>
  <c r="G31" i="60"/>
  <c r="F31" i="60"/>
  <c r="G31" i="61"/>
  <c r="F31" i="61"/>
  <c r="G31" i="62"/>
  <c r="F31" i="62"/>
  <c r="G31" i="63"/>
  <c r="F31" i="63"/>
  <c r="G31" i="64"/>
  <c r="F31" i="64"/>
  <c r="G31" i="65"/>
  <c r="F31" i="65"/>
  <c r="G31" i="66"/>
  <c r="F31" i="66"/>
  <c r="G31" i="67"/>
  <c r="F31" i="67"/>
  <c r="G31" i="68"/>
  <c r="F31" i="68"/>
  <c r="G31" i="69"/>
  <c r="F31" i="69"/>
  <c r="G31" i="70"/>
  <c r="F31" i="70"/>
  <c r="G31" i="71"/>
  <c r="F31" i="71"/>
  <c r="G31" i="72"/>
  <c r="F31" i="72"/>
  <c r="G31" i="73"/>
  <c r="F31" i="73"/>
  <c r="G31" i="74"/>
  <c r="F31" i="74"/>
  <c r="G31" i="75"/>
  <c r="F31" i="75"/>
  <c r="G31" i="76"/>
  <c r="F31" i="76"/>
  <c r="E31" i="44"/>
  <c r="E31" i="45"/>
  <c r="E31" i="46"/>
  <c r="E31" i="47"/>
  <c r="E31" i="48"/>
  <c r="E31" i="49"/>
  <c r="E31" i="50"/>
  <c r="E31" i="51"/>
  <c r="E31" i="52"/>
  <c r="E31" i="53"/>
  <c r="E31" i="54"/>
  <c r="E31" i="55"/>
  <c r="E31" i="56"/>
  <c r="E31" i="57"/>
  <c r="E31" i="58"/>
  <c r="E31" i="59"/>
  <c r="E31" i="60"/>
  <c r="E31" i="61"/>
  <c r="E31" i="62"/>
  <c r="E31" i="63"/>
  <c r="E31" i="64"/>
  <c r="E31" i="65"/>
  <c r="E31" i="66"/>
  <c r="E31" i="67"/>
  <c r="E31" i="68"/>
  <c r="E31" i="69"/>
  <c r="E31" i="70"/>
  <c r="E31" i="71"/>
  <c r="E31" i="72"/>
  <c r="E31" i="73"/>
  <c r="E31" i="74"/>
  <c r="E31" i="75"/>
  <c r="E31" i="76"/>
  <c r="M24" i="44"/>
  <c r="M24" i="45"/>
  <c r="M24" i="46"/>
  <c r="M24" i="47"/>
  <c r="M24" i="48"/>
  <c r="M24" i="49"/>
  <c r="M24" i="50"/>
  <c r="M24" i="51"/>
  <c r="M24" i="52"/>
  <c r="M24" i="53"/>
  <c r="M24" i="54"/>
  <c r="M24" i="55"/>
  <c r="M24" i="56"/>
  <c r="M24" i="57"/>
  <c r="M24" i="58"/>
  <c r="M24" i="59"/>
  <c r="M24" i="60"/>
  <c r="M24" i="61"/>
  <c r="M24" i="62"/>
  <c r="M24" i="63"/>
  <c r="M24" i="64"/>
  <c r="M24" i="65"/>
  <c r="M24" i="66"/>
  <c r="M24" i="67"/>
  <c r="M24" i="68"/>
  <c r="M24" i="69"/>
  <c r="M24" i="70"/>
  <c r="M24" i="71"/>
  <c r="M24" i="72"/>
  <c r="M24" i="73"/>
  <c r="M24" i="74"/>
  <c r="M24" i="75"/>
  <c r="M24" i="76"/>
  <c r="K24" i="44"/>
  <c r="J24" i="44"/>
  <c r="I24" i="44"/>
  <c r="K24" i="45"/>
  <c r="J24" i="45"/>
  <c r="I24" i="45"/>
  <c r="K24" i="46"/>
  <c r="J24" i="46"/>
  <c r="I24" i="46"/>
  <c r="K24" i="47"/>
  <c r="J24" i="47"/>
  <c r="I24" i="47"/>
  <c r="K24" i="48"/>
  <c r="J24" i="48"/>
  <c r="I24" i="48"/>
  <c r="K24" i="49"/>
  <c r="J24" i="49"/>
  <c r="I24" i="49"/>
  <c r="K24" i="50"/>
  <c r="J24" i="50"/>
  <c r="I24" i="50"/>
  <c r="K24" i="51"/>
  <c r="J24" i="51"/>
  <c r="I24" i="51"/>
  <c r="K24" i="52"/>
  <c r="J24" i="52"/>
  <c r="I24" i="52"/>
  <c r="K24" i="53"/>
  <c r="J24" i="53"/>
  <c r="I24" i="53"/>
  <c r="K24" i="54"/>
  <c r="J24" i="54"/>
  <c r="I24" i="54"/>
  <c r="K24" i="55"/>
  <c r="J24" i="55"/>
  <c r="I24" i="55"/>
  <c r="K24" i="56"/>
  <c r="J24" i="56"/>
  <c r="I24" i="56"/>
  <c r="K24" i="57"/>
  <c r="J24" i="57"/>
  <c r="I24" i="57"/>
  <c r="K24" i="58"/>
  <c r="J24" i="58"/>
  <c r="I24" i="58"/>
  <c r="K24" i="59"/>
  <c r="J24" i="59"/>
  <c r="I24" i="59"/>
  <c r="K24" i="60"/>
  <c r="J24" i="60"/>
  <c r="I24" i="60"/>
  <c r="K24" i="61"/>
  <c r="J24" i="61"/>
  <c r="I24" i="61"/>
  <c r="K24" i="62"/>
  <c r="J24" i="62"/>
  <c r="I24" i="62"/>
  <c r="K24" i="63"/>
  <c r="J24" i="63"/>
  <c r="I24" i="63"/>
  <c r="K24" i="64"/>
  <c r="J24" i="64"/>
  <c r="I24" i="64"/>
  <c r="K24" i="65"/>
  <c r="J24" i="65"/>
  <c r="I24" i="65"/>
  <c r="K24" i="66"/>
  <c r="J24" i="66"/>
  <c r="I24" i="66"/>
  <c r="K24" i="67"/>
  <c r="J24" i="67"/>
  <c r="I24" i="67"/>
  <c r="K24" i="68"/>
  <c r="J24" i="68"/>
  <c r="I24" i="68"/>
  <c r="K24" i="69"/>
  <c r="J24" i="69"/>
  <c r="I24" i="69"/>
  <c r="K24" i="70"/>
  <c r="J24" i="70"/>
  <c r="I24" i="70"/>
  <c r="K24" i="71"/>
  <c r="J24" i="71"/>
  <c r="I24" i="71"/>
  <c r="K24" i="72"/>
  <c r="J24" i="72"/>
  <c r="I24" i="72"/>
  <c r="K24" i="73"/>
  <c r="J24" i="73"/>
  <c r="I24" i="73"/>
  <c r="K24" i="74"/>
  <c r="J24" i="74"/>
  <c r="I24" i="74"/>
  <c r="K24" i="75"/>
  <c r="J24" i="75"/>
  <c r="I24" i="75"/>
  <c r="K24" i="76"/>
  <c r="J24" i="76"/>
  <c r="I24" i="76"/>
  <c r="G24" i="44"/>
  <c r="F24" i="44"/>
  <c r="G24" i="45"/>
  <c r="F24" i="45"/>
  <c r="G24" i="46"/>
  <c r="F24" i="46"/>
  <c r="G24" i="47"/>
  <c r="F24" i="47"/>
  <c r="G24" i="48"/>
  <c r="F24" i="48"/>
  <c r="G24" i="49"/>
  <c r="F24" i="49"/>
  <c r="G24" i="50"/>
  <c r="F24" i="50"/>
  <c r="G24" i="51"/>
  <c r="F24" i="51"/>
  <c r="G24" i="52"/>
  <c r="F24" i="52"/>
  <c r="G24" i="53"/>
  <c r="F24" i="53"/>
  <c r="G24" i="54"/>
  <c r="F24" i="54"/>
  <c r="G24" i="55"/>
  <c r="F24" i="55"/>
  <c r="G24" i="56"/>
  <c r="F24" i="56"/>
  <c r="G24" i="57"/>
  <c r="F24" i="57"/>
  <c r="G24" i="58"/>
  <c r="F24" i="58"/>
  <c r="G24" i="59"/>
  <c r="F24" i="59"/>
  <c r="G24" i="60"/>
  <c r="F24" i="60"/>
  <c r="G24" i="61"/>
  <c r="F24" i="61"/>
  <c r="G24" i="62"/>
  <c r="F24" i="62"/>
  <c r="G24" i="63"/>
  <c r="F24" i="63"/>
  <c r="G24" i="64"/>
  <c r="F24" i="64"/>
  <c r="G24" i="65"/>
  <c r="F24" i="65"/>
  <c r="G24" i="66"/>
  <c r="F24" i="66"/>
  <c r="G24" i="67"/>
  <c r="F24" i="67"/>
  <c r="G24" i="68"/>
  <c r="F24" i="68"/>
  <c r="G24" i="69"/>
  <c r="F24" i="69"/>
  <c r="G24" i="70"/>
  <c r="F24" i="70"/>
  <c r="G24" i="71"/>
  <c r="F24" i="71"/>
  <c r="G24" i="72"/>
  <c r="F24" i="72"/>
  <c r="G24" i="73"/>
  <c r="F24" i="73"/>
  <c r="G24" i="74"/>
  <c r="F24" i="74"/>
  <c r="G24" i="75"/>
  <c r="F24" i="75"/>
  <c r="G24" i="76"/>
  <c r="F24" i="76"/>
  <c r="E24" i="44"/>
  <c r="E24" i="45"/>
  <c r="E24" i="46"/>
  <c r="E24" i="47"/>
  <c r="E24" i="48"/>
  <c r="E24" i="49"/>
  <c r="E24" i="50"/>
  <c r="E24" i="51"/>
  <c r="E24" i="52"/>
  <c r="E24" i="53"/>
  <c r="E24" i="54"/>
  <c r="E24" i="55"/>
  <c r="E24" i="56"/>
  <c r="E24" i="57"/>
  <c r="E24" i="58"/>
  <c r="E24" i="59"/>
  <c r="E24" i="60"/>
  <c r="E24" i="61"/>
  <c r="E24" i="62"/>
  <c r="E24" i="63"/>
  <c r="E24" i="64"/>
  <c r="E24" i="65"/>
  <c r="E24" i="66"/>
  <c r="E24" i="67"/>
  <c r="E24" i="68"/>
  <c r="E24" i="69"/>
  <c r="E24" i="70"/>
  <c r="E24" i="71"/>
  <c r="E24" i="72"/>
  <c r="E24" i="73"/>
  <c r="E24" i="74"/>
  <c r="E24" i="75"/>
  <c r="E24" i="76"/>
  <c r="M5" i="44"/>
  <c r="M5" i="45"/>
  <c r="M5" i="50"/>
  <c r="M5" i="52"/>
  <c r="M5" i="54"/>
  <c r="M5" i="56"/>
  <c r="M5" i="57"/>
  <c r="M5" i="64"/>
  <c r="M5" i="65"/>
  <c r="M5" i="66"/>
  <c r="M5" i="69"/>
  <c r="M5" i="70"/>
  <c r="M5" i="76"/>
  <c r="K5" i="44"/>
  <c r="J5" i="44"/>
  <c r="J5" i="45"/>
  <c r="I5" i="45"/>
  <c r="I5" i="46"/>
  <c r="K5" i="47"/>
  <c r="K5" i="48"/>
  <c r="J5" i="48"/>
  <c r="J5" i="49"/>
  <c r="I5" i="49"/>
  <c r="I5" i="50"/>
  <c r="K5" i="51"/>
  <c r="K5" i="52"/>
  <c r="J5" i="52"/>
  <c r="J5" i="53"/>
  <c r="I5" i="53"/>
  <c r="I5" i="54"/>
  <c r="K5" i="55"/>
  <c r="K5" i="56"/>
  <c r="J5" i="56"/>
  <c r="J5" i="57"/>
  <c r="I5" i="57"/>
  <c r="I5" i="58"/>
  <c r="K5" i="59"/>
  <c r="K5" i="60"/>
  <c r="J5" i="60"/>
  <c r="J5" i="61"/>
  <c r="I5" i="61"/>
  <c r="I5" i="62"/>
  <c r="K5" i="63"/>
  <c r="K5" i="64"/>
  <c r="J5" i="64"/>
  <c r="J5" i="65"/>
  <c r="I5" i="65"/>
  <c r="I5" i="66"/>
  <c r="K5" i="67"/>
  <c r="K5" i="68"/>
  <c r="J5" i="68"/>
  <c r="J5" i="69"/>
  <c r="I5" i="69"/>
  <c r="I5" i="70"/>
  <c r="K5" i="71"/>
  <c r="K5" i="72"/>
  <c r="J5" i="72"/>
  <c r="J5" i="73"/>
  <c r="I5" i="73"/>
  <c r="I5" i="74"/>
  <c r="K5" i="75"/>
  <c r="K5" i="76"/>
  <c r="J5" i="76"/>
  <c r="G5" i="44"/>
  <c r="F5" i="44"/>
  <c r="G5" i="45"/>
  <c r="G5" i="46"/>
  <c r="G5" i="47"/>
  <c r="G5" i="48"/>
  <c r="F5" i="48"/>
  <c r="G5" i="49"/>
  <c r="G5" i="50"/>
  <c r="G5" i="51"/>
  <c r="G5" i="52"/>
  <c r="F5" i="52"/>
  <c r="G5" i="53"/>
  <c r="G5" i="54"/>
  <c r="F5" i="54"/>
  <c r="G5" i="55"/>
  <c r="G5" i="56"/>
  <c r="F5" i="56"/>
  <c r="G5" i="57"/>
  <c r="G5" i="58"/>
  <c r="G5" i="59"/>
  <c r="G5" i="60"/>
  <c r="F5" i="60"/>
  <c r="G5" i="61"/>
  <c r="G5" i="62"/>
  <c r="F5" i="62"/>
  <c r="G5" i="63"/>
  <c r="G5" i="64"/>
  <c r="F5" i="64"/>
  <c r="G5" i="65"/>
  <c r="G5" i="66"/>
  <c r="F5" i="66"/>
  <c r="G5" i="67"/>
  <c r="G5" i="68"/>
  <c r="F5" i="68"/>
  <c r="G5" i="69"/>
  <c r="G5" i="70"/>
  <c r="F5" i="70"/>
  <c r="G5" i="71"/>
  <c r="G5" i="72"/>
  <c r="F5" i="72"/>
  <c r="G5" i="73"/>
  <c r="G5" i="74"/>
  <c r="F5" i="74"/>
  <c r="G5" i="75"/>
  <c r="G5" i="76"/>
  <c r="F5" i="76"/>
  <c r="E5" i="44"/>
  <c r="E5" i="45"/>
  <c r="E5" i="48"/>
  <c r="E5" i="49"/>
  <c r="E5" i="52"/>
  <c r="E5" i="53"/>
  <c r="E5" i="56"/>
  <c r="E5" i="57"/>
  <c r="E5" i="60"/>
  <c r="E5" i="61"/>
  <c r="E5" i="64"/>
  <c r="E5" i="65"/>
  <c r="E5" i="68"/>
  <c r="E5" i="69"/>
  <c r="E5" i="72"/>
  <c r="E5" i="73"/>
  <c r="E5" i="76"/>
  <c r="M6" i="44"/>
  <c r="M6" i="45"/>
  <c r="M6" i="46"/>
  <c r="M6" i="47"/>
  <c r="M6" i="48"/>
  <c r="M6" i="49"/>
  <c r="M6" i="50"/>
  <c r="M6" i="51"/>
  <c r="M6" i="52"/>
  <c r="M6" i="53"/>
  <c r="M6" i="54"/>
  <c r="M6" i="55"/>
  <c r="M6" i="56"/>
  <c r="M6" i="57"/>
  <c r="M6" i="58"/>
  <c r="M6" i="59"/>
  <c r="M6" i="60"/>
  <c r="M6" i="61"/>
  <c r="M6" i="62"/>
  <c r="M6" i="63"/>
  <c r="M6" i="64"/>
  <c r="M6" i="65"/>
  <c r="M6" i="66"/>
  <c r="M6" i="67"/>
  <c r="M6" i="68"/>
  <c r="M6" i="69"/>
  <c r="M6" i="70"/>
  <c r="M6" i="71"/>
  <c r="M6" i="72"/>
  <c r="M6" i="73"/>
  <c r="M6" i="74"/>
  <c r="M6" i="75"/>
  <c r="M6" i="76"/>
  <c r="K6" i="44"/>
  <c r="J6" i="44"/>
  <c r="I6" i="44"/>
  <c r="K6" i="45"/>
  <c r="J6" i="45"/>
  <c r="I6" i="45"/>
  <c r="K6" i="46"/>
  <c r="J6" i="46"/>
  <c r="I6" i="46"/>
  <c r="K6" i="47"/>
  <c r="J6" i="47"/>
  <c r="I6" i="47"/>
  <c r="K6" i="48"/>
  <c r="J6" i="48"/>
  <c r="I6" i="48"/>
  <c r="K6" i="49"/>
  <c r="J6" i="49"/>
  <c r="I6" i="49"/>
  <c r="K6" i="50"/>
  <c r="J6" i="50"/>
  <c r="I6" i="50"/>
  <c r="K6" i="51"/>
  <c r="J6" i="51"/>
  <c r="I6" i="51"/>
  <c r="K6" i="52"/>
  <c r="J6" i="52"/>
  <c r="I6" i="52"/>
  <c r="K6" i="53"/>
  <c r="J6" i="53"/>
  <c r="I6" i="53"/>
  <c r="K6" i="54"/>
  <c r="J6" i="54"/>
  <c r="I6" i="54"/>
  <c r="K6" i="55"/>
  <c r="J6" i="55"/>
  <c r="I6" i="55"/>
  <c r="K6" i="56"/>
  <c r="J6" i="56"/>
  <c r="I6" i="56"/>
  <c r="K6" i="57"/>
  <c r="J6" i="57"/>
  <c r="I6" i="57"/>
  <c r="K6" i="58"/>
  <c r="J6" i="58"/>
  <c r="I6" i="58"/>
  <c r="K6" i="59"/>
  <c r="J6" i="59"/>
  <c r="I6" i="59"/>
  <c r="K6" i="60"/>
  <c r="J6" i="60"/>
  <c r="I6" i="60"/>
  <c r="K6" i="61"/>
  <c r="J6" i="61"/>
  <c r="I6" i="61"/>
  <c r="K6" i="62"/>
  <c r="J6" i="62"/>
  <c r="I6" i="62"/>
  <c r="K6" i="63"/>
  <c r="J6" i="63"/>
  <c r="I6" i="63"/>
  <c r="K6" i="64"/>
  <c r="J6" i="64"/>
  <c r="I6" i="64"/>
  <c r="K6" i="65"/>
  <c r="J6" i="65"/>
  <c r="I6" i="65"/>
  <c r="K6" i="66"/>
  <c r="J6" i="66"/>
  <c r="I6" i="66"/>
  <c r="K6" i="67"/>
  <c r="J6" i="67"/>
  <c r="I6" i="67"/>
  <c r="K6" i="68"/>
  <c r="J6" i="68"/>
  <c r="I6" i="68"/>
  <c r="K6" i="69"/>
  <c r="J6" i="69"/>
  <c r="I6" i="69"/>
  <c r="K6" i="70"/>
  <c r="J6" i="70"/>
  <c r="I6" i="70"/>
  <c r="K6" i="71"/>
  <c r="J6" i="71"/>
  <c r="I6" i="71"/>
  <c r="K6" i="72"/>
  <c r="J6" i="72"/>
  <c r="I6" i="72"/>
  <c r="K6" i="73"/>
  <c r="J6" i="73"/>
  <c r="I6" i="73"/>
  <c r="K6" i="74"/>
  <c r="J6" i="74"/>
  <c r="I6" i="74"/>
  <c r="K6" i="75"/>
  <c r="J6" i="75"/>
  <c r="I6" i="75"/>
  <c r="K6" i="76"/>
  <c r="J6" i="76"/>
  <c r="I6" i="76"/>
  <c r="G6" i="44"/>
  <c r="F6" i="44"/>
  <c r="G6" i="45"/>
  <c r="F6" i="45"/>
  <c r="G6" i="46"/>
  <c r="F6" i="46"/>
  <c r="G6" i="47"/>
  <c r="F6" i="47"/>
  <c r="G6" i="48"/>
  <c r="F6" i="48"/>
  <c r="G6" i="49"/>
  <c r="F6" i="49"/>
  <c r="G6" i="50"/>
  <c r="F6" i="50"/>
  <c r="G6" i="51"/>
  <c r="F6" i="51"/>
  <c r="G6" i="52"/>
  <c r="F6" i="52"/>
  <c r="G6" i="53"/>
  <c r="F6" i="53"/>
  <c r="G6" i="54"/>
  <c r="F6" i="54"/>
  <c r="G6" i="55"/>
  <c r="F6" i="55"/>
  <c r="G6" i="56"/>
  <c r="F6" i="56"/>
  <c r="G6" i="57"/>
  <c r="F6" i="57"/>
  <c r="G6" i="58"/>
  <c r="F6" i="58"/>
  <c r="G6" i="59"/>
  <c r="F6" i="59"/>
  <c r="G6" i="60"/>
  <c r="F6" i="60"/>
  <c r="G6" i="61"/>
  <c r="F6" i="61"/>
  <c r="G6" i="62"/>
  <c r="F6" i="62"/>
  <c r="G6" i="63"/>
  <c r="F6" i="63"/>
  <c r="G6" i="64"/>
  <c r="F6" i="64"/>
  <c r="G6" i="65"/>
  <c r="F6" i="65"/>
  <c r="G6" i="66"/>
  <c r="F6" i="66"/>
  <c r="G6" i="67"/>
  <c r="F6" i="67"/>
  <c r="G6" i="68"/>
  <c r="F6" i="68"/>
  <c r="G6" i="69"/>
  <c r="F6" i="69"/>
  <c r="G6" i="70"/>
  <c r="F6" i="70"/>
  <c r="G6" i="71"/>
  <c r="F6" i="71"/>
  <c r="G6" i="72"/>
  <c r="F6" i="72"/>
  <c r="G6" i="73"/>
  <c r="F6" i="73"/>
  <c r="G6" i="74"/>
  <c r="F6" i="74"/>
  <c r="G6" i="75"/>
  <c r="F6" i="75"/>
  <c r="G6" i="76"/>
  <c r="F6" i="76"/>
  <c r="E6" i="44"/>
  <c r="E6" i="45"/>
  <c r="E6" i="46"/>
  <c r="E6" i="47"/>
  <c r="E6" i="48"/>
  <c r="E6" i="49"/>
  <c r="E6" i="50"/>
  <c r="E6" i="51"/>
  <c r="E6" i="52"/>
  <c r="E6" i="53"/>
  <c r="E6" i="54"/>
  <c r="E6" i="55"/>
  <c r="E6" i="56"/>
  <c r="E6" i="57"/>
  <c r="E6" i="58"/>
  <c r="E6" i="59"/>
  <c r="E6" i="60"/>
  <c r="E6" i="61"/>
  <c r="E6" i="62"/>
  <c r="E6" i="63"/>
  <c r="E6" i="64"/>
  <c r="E6" i="65"/>
  <c r="E6" i="66"/>
  <c r="E6" i="67"/>
  <c r="E6" i="68"/>
  <c r="E6" i="69"/>
  <c r="E6" i="70"/>
  <c r="E6" i="71"/>
  <c r="E6" i="72"/>
  <c r="E6" i="73"/>
  <c r="E6" i="74"/>
  <c r="E6" i="75"/>
  <c r="E6" i="76"/>
  <c r="I5" i="76" l="1"/>
  <c r="J5" i="75"/>
  <c r="K5" i="74"/>
  <c r="I5" i="72"/>
  <c r="J5" i="71"/>
  <c r="K5" i="70"/>
  <c r="I5" i="68"/>
  <c r="J5" i="67"/>
  <c r="K5" i="66"/>
  <c r="I5" i="64"/>
  <c r="J5" i="63"/>
  <c r="K5" i="62"/>
  <c r="I5" i="60"/>
  <c r="J5" i="59"/>
  <c r="K5" i="58"/>
  <c r="I5" i="56"/>
  <c r="J5" i="55"/>
  <c r="K5" i="54"/>
  <c r="I5" i="52"/>
  <c r="J5" i="51"/>
  <c r="K5" i="50"/>
  <c r="I5" i="48"/>
  <c r="J5" i="47"/>
  <c r="K5" i="46"/>
  <c r="I5" i="44"/>
  <c r="M5" i="75"/>
  <c r="M5" i="67"/>
  <c r="M5" i="59"/>
  <c r="M5" i="51"/>
  <c r="M5" i="71"/>
  <c r="M5" i="63"/>
  <c r="M5" i="55"/>
  <c r="M5" i="47"/>
  <c r="I5" i="75"/>
  <c r="J5" i="74"/>
  <c r="K5" i="73"/>
  <c r="I5" i="71"/>
  <c r="J5" i="70"/>
  <c r="K5" i="69"/>
  <c r="I5" i="67"/>
  <c r="J5" i="66"/>
  <c r="K5" i="65"/>
  <c r="I5" i="63"/>
  <c r="J5" i="62"/>
  <c r="K5" i="61"/>
  <c r="I5" i="59"/>
  <c r="J5" i="58"/>
  <c r="K5" i="57"/>
  <c r="I5" i="55"/>
  <c r="J5" i="54"/>
  <c r="K5" i="53"/>
  <c r="I5" i="51"/>
  <c r="J5" i="50"/>
  <c r="K5" i="49"/>
  <c r="I5" i="47"/>
  <c r="J5" i="46"/>
  <c r="K5" i="45"/>
  <c r="F5" i="75"/>
  <c r="F5" i="73"/>
  <c r="F5" i="71"/>
  <c r="F5" i="69"/>
  <c r="F5" i="67"/>
  <c r="F5" i="65"/>
  <c r="F5" i="63"/>
  <c r="F5" i="61"/>
  <c r="F5" i="59"/>
  <c r="F5" i="57"/>
  <c r="F5" i="55"/>
  <c r="F5" i="53"/>
  <c r="F5" i="51"/>
  <c r="F5" i="49"/>
  <c r="F5" i="47"/>
  <c r="F5" i="45"/>
  <c r="E5" i="75"/>
  <c r="E5" i="67"/>
  <c r="E5" i="63"/>
  <c r="E5" i="55"/>
  <c r="E5" i="47"/>
  <c r="E5" i="74"/>
  <c r="E5" i="70"/>
  <c r="E5" i="66"/>
  <c r="E5" i="62"/>
  <c r="E5" i="58"/>
  <c r="E5" i="54"/>
  <c r="E5" i="50"/>
  <c r="E5" i="46"/>
  <c r="E5" i="71"/>
  <c r="E5" i="59"/>
  <c r="E5" i="51"/>
</calcChain>
</file>

<file path=xl/comments1.xml><?xml version="1.0" encoding="utf-8"?>
<comments xmlns="http://schemas.openxmlformats.org/spreadsheetml/2006/main">
  <authors>
    <author>Zied Fraoua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>Zied Fraoua:</t>
        </r>
        <r>
          <rPr>
            <sz val="9"/>
            <color indexed="81"/>
            <rFont val="Tahoma"/>
            <family val="2"/>
          </rPr>
          <t xml:space="preserve">
40,000 USD* 208.31 (GGMC Exchange rate)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Zied Fraoua:</t>
        </r>
        <r>
          <rPr>
            <sz val="9"/>
            <color indexed="81"/>
            <rFont val="Tahoma"/>
            <family val="2"/>
          </rPr>
          <t xml:space="preserve">
40,000 USD* 208.31 (GGMC Exchange rate)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Zied Fraoua:</t>
        </r>
        <r>
          <rPr>
            <sz val="9"/>
            <color indexed="81"/>
            <rFont val="Tahoma"/>
            <family val="2"/>
          </rPr>
          <t xml:space="preserve">
Echange rate 208.31</t>
        </r>
      </text>
    </comment>
  </commentList>
</comments>
</file>

<file path=xl/sharedStrings.xml><?xml version="1.0" encoding="utf-8"?>
<sst xmlns="http://schemas.openxmlformats.org/spreadsheetml/2006/main" count="3302" uniqueCount="293">
  <si>
    <t>Innovative Mining</t>
  </si>
  <si>
    <t>264/2010</t>
  </si>
  <si>
    <t>265/2010</t>
  </si>
  <si>
    <t>S-39/MP/000</t>
  </si>
  <si>
    <t>254/2016</t>
  </si>
  <si>
    <t>M-1001/MP/000</t>
  </si>
  <si>
    <t>326/2013</t>
  </si>
  <si>
    <t>1034/2014</t>
  </si>
  <si>
    <t>032/2014</t>
  </si>
  <si>
    <t>C-207/MP/000</t>
  </si>
  <si>
    <t>081/2016</t>
  </si>
  <si>
    <t>P-57/MP/000</t>
  </si>
  <si>
    <t>T-34/MP/000</t>
  </si>
  <si>
    <t>B-58/MP/000</t>
  </si>
  <si>
    <t>301/2014</t>
  </si>
  <si>
    <t>B-141/MP/000</t>
  </si>
  <si>
    <t>452/2014</t>
  </si>
  <si>
    <t>Guyana Dukwari Mining Inc.</t>
  </si>
  <si>
    <t>T-34/MP/001</t>
  </si>
  <si>
    <t>P-89/MP/000</t>
  </si>
  <si>
    <t>V-27/MP/010</t>
  </si>
  <si>
    <t>137/2010</t>
  </si>
  <si>
    <t>V-27/MP/011</t>
  </si>
  <si>
    <t>138/2010</t>
  </si>
  <si>
    <t>G-18/MP/000</t>
  </si>
  <si>
    <t>103/2010</t>
  </si>
  <si>
    <t>H-8/MP/004</t>
  </si>
  <si>
    <t>161/2009</t>
  </si>
  <si>
    <t>Azeem Baksh</t>
  </si>
  <si>
    <t>083/2017</t>
  </si>
  <si>
    <t>N°</t>
  </si>
  <si>
    <t>FILE#</t>
  </si>
  <si>
    <t>APPLICATION DATE</t>
  </si>
  <si>
    <t>TRANSFERER</t>
  </si>
  <si>
    <t>TRANSFEREE</t>
  </si>
  <si>
    <t>PERMIT#</t>
  </si>
  <si>
    <t>DATE PUBLISHED</t>
  </si>
  <si>
    <t>B-131/MP/000-001</t>
  </si>
  <si>
    <t>4th May, 2017</t>
  </si>
  <si>
    <t>Nermala Baboolall</t>
  </si>
  <si>
    <t>427-428/2013</t>
  </si>
  <si>
    <t>14th October, 2017</t>
  </si>
  <si>
    <t>B-232/MP/000-004</t>
  </si>
  <si>
    <t>25th September, 2017</t>
  </si>
  <si>
    <t>Nazim Barakat</t>
  </si>
  <si>
    <t>Feroze Barakat</t>
  </si>
  <si>
    <t>512-516/2014</t>
  </si>
  <si>
    <t>25th November, 2017</t>
  </si>
  <si>
    <t>B-234/MP/000-001</t>
  </si>
  <si>
    <t>938-939/2014</t>
  </si>
  <si>
    <t>B-62/MP/000-002</t>
  </si>
  <si>
    <t>Nazim Barakat &amp; Feroze Barakat</t>
  </si>
  <si>
    <t>597-599/2013</t>
  </si>
  <si>
    <t>17th May, 2016</t>
  </si>
  <si>
    <t>Fellincie Caleb</t>
  </si>
  <si>
    <t xml:space="preserve">Jeanne Gesel Disarz </t>
  </si>
  <si>
    <t>1st October, 2016</t>
  </si>
  <si>
    <t>F-1003/MP/000</t>
  </si>
  <si>
    <t>18th September, 2017</t>
  </si>
  <si>
    <t>Trevor Fung</t>
  </si>
  <si>
    <t>Allan Percival Reece</t>
  </si>
  <si>
    <t>G-109/MP/000-002</t>
  </si>
  <si>
    <t>17 May,2016</t>
  </si>
  <si>
    <t>Sandra Griffith</t>
  </si>
  <si>
    <t>Violet Smith</t>
  </si>
  <si>
    <t>842-844/2014</t>
  </si>
  <si>
    <t>1st July, 2017</t>
  </si>
  <si>
    <t>7th July,2015</t>
  </si>
  <si>
    <t>George T Griffith &amp; Ryan Pereira</t>
  </si>
  <si>
    <t>Ryan Pereira</t>
  </si>
  <si>
    <t>H-153/MP/000-002</t>
  </si>
  <si>
    <t>Daudi Husbands</t>
  </si>
  <si>
    <t>342-344/2014</t>
  </si>
  <si>
    <t>H-8/MP/000-003</t>
  </si>
  <si>
    <t>27th February,2013</t>
  </si>
  <si>
    <t>Edward Garnett</t>
  </si>
  <si>
    <t>157-160/2009</t>
  </si>
  <si>
    <t>27th February, 2013</t>
  </si>
  <si>
    <t>Edward Hopkinson</t>
  </si>
  <si>
    <t>H-8/MP/005-007</t>
  </si>
  <si>
    <t>162-164/2009</t>
  </si>
  <si>
    <t>J-1003/MP/000-002</t>
  </si>
  <si>
    <t>21st March, 2017</t>
  </si>
  <si>
    <t>Wilfred Johnson</t>
  </si>
  <si>
    <t>Eon Anthony Waddington Chance</t>
  </si>
  <si>
    <t>186-188/2016</t>
  </si>
  <si>
    <t>4th November, 2017</t>
  </si>
  <si>
    <t>28th March, 2017</t>
  </si>
  <si>
    <t>Anita Maxis</t>
  </si>
  <si>
    <t>Latchman Prashad</t>
  </si>
  <si>
    <t>21st June, 2016</t>
  </si>
  <si>
    <t>Andre B. Perreira</t>
  </si>
  <si>
    <t>Jeanne Gesel Disarz &amp; Claudio Sasso</t>
  </si>
  <si>
    <t>23rd June, 2017</t>
  </si>
  <si>
    <t>Devon Prince</t>
  </si>
  <si>
    <t>Suresh Singh</t>
  </si>
  <si>
    <t>S-231/MP/000-001</t>
  </si>
  <si>
    <t>Edward Shields</t>
  </si>
  <si>
    <t>013-014/2016</t>
  </si>
  <si>
    <t>14th September,2016</t>
  </si>
  <si>
    <t>Dhannie Singh &amp; Gerald Fusum</t>
  </si>
  <si>
    <t>Komar Deen</t>
  </si>
  <si>
    <t>14th November, 2016</t>
  </si>
  <si>
    <t>Errol Tenpow</t>
  </si>
  <si>
    <t>14th November,2016</t>
  </si>
  <si>
    <t>T-34/MP/002-008</t>
  </si>
  <si>
    <t>1033-1039/2014</t>
  </si>
  <si>
    <t>9th September, 2016</t>
  </si>
  <si>
    <t>Michael Vieira</t>
  </si>
  <si>
    <t>Compton Blair</t>
  </si>
  <si>
    <t>V-57/MP/006-009</t>
  </si>
  <si>
    <t>30th March,2017</t>
  </si>
  <si>
    <t>Edmund C. Vieira</t>
  </si>
  <si>
    <t>Denis Vieira</t>
  </si>
  <si>
    <t>43-46/2013</t>
  </si>
  <si>
    <t>MINING PERMIT TRANSFERS - 2017</t>
  </si>
  <si>
    <t xml:space="preserve"> </t>
  </si>
  <si>
    <t>R Mining Inc.</t>
  </si>
  <si>
    <t>Gold Target Export</t>
  </si>
  <si>
    <t>Milburn Mahadeo</t>
  </si>
  <si>
    <t>Grey Wolf Resources</t>
  </si>
  <si>
    <t xml:space="preserve">Tesouro Resources </t>
  </si>
  <si>
    <t>J &amp; D Mining</t>
  </si>
  <si>
    <t>New East International</t>
  </si>
  <si>
    <t>Higgins Winslow Theophilus</t>
  </si>
  <si>
    <t>Harpy Investment</t>
  </si>
  <si>
    <t>Troy Resources Guyana Inc.</t>
  </si>
  <si>
    <t>Guyana Gold Fields (AGM)</t>
  </si>
  <si>
    <t>Bauxite Company of Guyana (Rusal)</t>
  </si>
  <si>
    <t>BOSAI Minerals Group (Guyana) Inc.</t>
  </si>
  <si>
    <t>El Dorado Trading</t>
  </si>
  <si>
    <t>Pure Diamond Inc.</t>
  </si>
  <si>
    <t>SSS Mineral Trading Ent.</t>
  </si>
  <si>
    <t>Excel Minerals Inc.</t>
  </si>
  <si>
    <t>Dinar Trading</t>
  </si>
  <si>
    <t>GBTI Property Holdings Inc.</t>
  </si>
  <si>
    <t>Adamantium Holdings</t>
  </si>
  <si>
    <t>Nabi Oil &amp; Gas Inc.</t>
  </si>
  <si>
    <t>ON Energy Inc.</t>
  </si>
  <si>
    <t>REPSOL EXPLORACION GUYANA, S.A.</t>
  </si>
  <si>
    <t>CGX Resources Inc.</t>
  </si>
  <si>
    <t>Tullow Guyana B.V.</t>
  </si>
  <si>
    <t>Mid-Atlantic Oil &amp; Gas Inc.</t>
  </si>
  <si>
    <t>Esso Exploration and Production Guyana Limited</t>
  </si>
  <si>
    <t>Anadarko Guyana Co.</t>
  </si>
  <si>
    <t>Ratio Guyana Limited</t>
  </si>
  <si>
    <t>Reporting template not submitted by the extractive company</t>
  </si>
  <si>
    <t>Reporting template not submitted by the Government Agency</t>
  </si>
  <si>
    <t>Missing extractive company detail per receipt number</t>
  </si>
  <si>
    <t>Missing Government Agency detail per receipt number</t>
  </si>
  <si>
    <t>Tax not reported by the extractive company</t>
  </si>
  <si>
    <t>Tax not reported by the Government Agency</t>
  </si>
  <si>
    <t>Detail of payment could not be used</t>
  </si>
  <si>
    <t>Not material difference</t>
  </si>
  <si>
    <t>A- Bilateral company disclosures</t>
  </si>
  <si>
    <t>Guyana Revenue Authority (GRA)</t>
  </si>
  <si>
    <t>1.1</t>
  </si>
  <si>
    <t>Capital Gains Tax</t>
  </si>
  <si>
    <t>Description of Payment</t>
  </si>
  <si>
    <t>Per Company</t>
  </si>
  <si>
    <t>Per Government</t>
  </si>
  <si>
    <t>Final difference</t>
  </si>
  <si>
    <t>Comment</t>
  </si>
  <si>
    <t>Company Property Tax</t>
  </si>
  <si>
    <t>Original</t>
  </si>
  <si>
    <t>Adjust</t>
  </si>
  <si>
    <t>Final</t>
  </si>
  <si>
    <t>Corporation Tax</t>
  </si>
  <si>
    <t>Individual Income Tax</t>
  </si>
  <si>
    <t xml:space="preserve">Pay As You Earn </t>
  </si>
  <si>
    <t>reporting templates not submitted by company nor by Government Agency</t>
  </si>
  <si>
    <t>Premium Tax</t>
  </si>
  <si>
    <t>Value Added Tax</t>
  </si>
  <si>
    <t>Withholding Tax</t>
  </si>
  <si>
    <t>Tributors Tax</t>
  </si>
  <si>
    <t>1.10</t>
  </si>
  <si>
    <t>Penalties</t>
  </si>
  <si>
    <t>1.11</t>
  </si>
  <si>
    <t>Stamp Duty (collected by customs)</t>
  </si>
  <si>
    <t>1.12</t>
  </si>
  <si>
    <t>Transfer Tax</t>
  </si>
  <si>
    <t>1.13</t>
  </si>
  <si>
    <t>Signature Bonuses</t>
  </si>
  <si>
    <t>1.14</t>
  </si>
  <si>
    <t>Excise Tax</t>
  </si>
  <si>
    <t>1.15</t>
  </si>
  <si>
    <t>Individual Property Tax</t>
  </si>
  <si>
    <t>1.16</t>
  </si>
  <si>
    <t xml:space="preserve">Customs duty </t>
  </si>
  <si>
    <t>1.17</t>
  </si>
  <si>
    <t>Other material payment flows &gt; GYD 1,000,000 (GRA)</t>
  </si>
  <si>
    <t>Guyana Geology and Mines Commission (GGMC)</t>
  </si>
  <si>
    <t>Application fees (Licence)</t>
  </si>
  <si>
    <t>Royalties</t>
  </si>
  <si>
    <t>Annual Licence Rental Charge</t>
  </si>
  <si>
    <t>Annual Training Fees</t>
  </si>
  <si>
    <t>Annual assignment Fees</t>
  </si>
  <si>
    <t>Other material payment flows &gt; GYD 1,000,000 (GGMC)</t>
  </si>
  <si>
    <t>Guyana Gold Board (GGB)</t>
  </si>
  <si>
    <t>3.1</t>
  </si>
  <si>
    <t>Withholding Tax-</t>
  </si>
  <si>
    <t>3.2</t>
  </si>
  <si>
    <t>Royalties-</t>
  </si>
  <si>
    <t>Other material payment flows &gt; GYD 1,000,000 (GGB)</t>
  </si>
  <si>
    <t>National Insurance Scheme  (NIS)</t>
  </si>
  <si>
    <t xml:space="preserve">Social Security Contribution </t>
  </si>
  <si>
    <t>Other material payment flows &gt; GYD 1,000,000 (NIS)</t>
  </si>
  <si>
    <t>Environmental Protection Agency (EPA)</t>
  </si>
  <si>
    <t>Environmental Permit fees</t>
  </si>
  <si>
    <t>Construction Permit Fees</t>
  </si>
  <si>
    <t>Licence Fees</t>
  </si>
  <si>
    <t>Other material payment flows &gt; GYD 1,000,000- (EPA)</t>
  </si>
  <si>
    <t>Ministry of Finance (MoF)</t>
  </si>
  <si>
    <t xml:space="preserve">Dividends </t>
  </si>
  <si>
    <t>Revenues from Share Disposal</t>
  </si>
  <si>
    <t>Royalties (MoF)</t>
  </si>
  <si>
    <t>B- Unilateral company disclosures</t>
  </si>
  <si>
    <t xml:space="preserve">Social Payments </t>
  </si>
  <si>
    <t>Voluntary Social Contribution</t>
  </si>
  <si>
    <t>Mandatory Social Contribution</t>
  </si>
  <si>
    <t>Wal Jays  Mining</t>
  </si>
  <si>
    <t>Mohamed's Entrprise</t>
  </si>
  <si>
    <t>C33</t>
  </si>
  <si>
    <t>Sheet N°</t>
  </si>
  <si>
    <t>Title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</si>
  <si>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</si>
  <si>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</si>
  <si>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</si>
  <si>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</si>
  <si>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</si>
  <si>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</si>
  <si>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</si>
  <si>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</si>
  <si>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</si>
  <si>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</si>
  <si>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</si>
  <si>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</si>
  <si>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</si>
  <si>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</si>
  <si>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</si>
  <si>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</si>
  <si>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</si>
  <si>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</si>
  <si>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</si>
  <si>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</si>
  <si>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</si>
  <si>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</si>
  <si>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</si>
  <si>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</si>
  <si>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</si>
  <si>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</si>
  <si>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</si>
  <si>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</si>
  <si>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</si>
  <si>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</si>
  <si>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</si>
  <si>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</si>
  <si>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</si>
  <si>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Reconciliation sheet of Innovative Mining</t>
  </si>
  <si>
    <t>Reconciliation sheet of R Mining Inc.</t>
  </si>
  <si>
    <t>Reconciliation sheet of Azeem Baksh</t>
  </si>
  <si>
    <t>Reconciliation sheet of Gold Target Export</t>
  </si>
  <si>
    <t>Reconciliation sheet of Milburn Mahadeo</t>
  </si>
  <si>
    <t>Reconciliation sheet of Grey Wolf Resources</t>
  </si>
  <si>
    <t xml:space="preserve">Reconciliation sheet of Tesouro Resources </t>
  </si>
  <si>
    <t>Reconciliation sheet of J &amp; D Mining</t>
  </si>
  <si>
    <t>Reconciliation sheet of New East International</t>
  </si>
  <si>
    <t>Reconciliation sheet of Higgins Winslow Theophilus</t>
  </si>
  <si>
    <t>Reconciliation sheet of Wal Jays  Mining</t>
  </si>
  <si>
    <t>Reconciliation sheet of Harpy Investment</t>
  </si>
  <si>
    <t>Reconciliation sheet of Troy Resources Guyana Inc.</t>
  </si>
  <si>
    <t>Reconciliation sheet of Guyana Gold Fields (AGM)</t>
  </si>
  <si>
    <t>Reconciliation sheet of Bauxite Company of Guyana (Rusal)</t>
  </si>
  <si>
    <t>Reconciliation sheet of BOSAI Minerals Group (Guyana) Inc.</t>
  </si>
  <si>
    <t>Reconciliation sheet of Mohamed's Entrprise</t>
  </si>
  <si>
    <t>Reconciliation sheet of El Dorado Trading</t>
  </si>
  <si>
    <t>Reconciliation sheet of Pure Diamond Inc.</t>
  </si>
  <si>
    <t>Reconciliation sheet of SSS Mineral Trading Ent.</t>
  </si>
  <si>
    <t>Reconciliation sheet of Excel Minerals Inc.</t>
  </si>
  <si>
    <t>Reconciliation sheet of Dinar Trading</t>
  </si>
  <si>
    <t>Reconciliation sheet of GBTI Property Holdings Inc.</t>
  </si>
  <si>
    <t>Reconciliation sheet of Adamantium Holdings</t>
  </si>
  <si>
    <t>Reconciliation sheet of Nabi Oil &amp; Gas Inc.</t>
  </si>
  <si>
    <t>Reconciliation sheet of ON Energy Inc.</t>
  </si>
  <si>
    <t>Reconciliation sheet of REPSOL EXPLORACION GUYANA, S.A.</t>
  </si>
  <si>
    <t>Reconciliation sheet of CGX Resources Inc.</t>
  </si>
  <si>
    <t>Reconciliation sheet of Tullow Guyana B.V.</t>
  </si>
  <si>
    <t>Reconciliation sheet of Mid-Atlantic Oil &amp; Gas Inc.</t>
  </si>
  <si>
    <t>Reconciliation sheet of Esso Exploration and Production Guyana Limited</t>
  </si>
  <si>
    <t>Reconciliation sheet of Anadarko Guyana Co.</t>
  </si>
  <si>
    <t>Reconciliation sheet of Ratio Guyana Limited</t>
  </si>
  <si>
    <t>Open data summary</t>
  </si>
  <si>
    <t>Annex 10 Reconciliation sheets by extractive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</si>
</sst>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#,##0_);\(&quot;&quot;#,##0\);_-* &quot;-&quot;??_-;_-@_-"/>
    <numFmt numFmtId="167" formatCode="#,##0_ ;[Red]\-#,##0\ "/>
    <numFmt numFmtId="168" formatCode="#,##0.0_);\(&quot;&quot;#,##0.0\)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ED1A3B"/>
      <name val="Trebuchet MS"/>
      <family val="2"/>
    </font>
    <font>
      <sz val="14"/>
      <color rgb="FF685040"/>
      <name val="Trebuchet MS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7A09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rgb="FFFF0000"/>
      </bottom>
      <diagonal/>
    </border>
    <border>
      <left/>
      <right/>
      <top/>
      <bottom style="medium">
        <color theme="3" tint="0.39997558519241921"/>
      </bottom>
      <diagonal/>
    </border>
  </borders>
  <cellStyleXfs count="10">
    <xf numFmtId="0" fontId="0" fillId="0" borderId="0"/>
    <xf numFmtId="0" fontId="2" fillId="0" borderId="0">
      <alignment vertical="center" wrapText="1"/>
    </xf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/>
    <xf numFmtId="14" fontId="6" fillId="0" borderId="0" xfId="0" applyNumberFormat="1" applyFont="1" applyBorder="1"/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6" fontId="13" fillId="6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7" fontId="0" fillId="3" borderId="0" xfId="4" applyNumberFormat="1" applyFont="1" applyFill="1" applyAlignment="1">
      <alignment horizontal="left" vertical="center" wrapText="1"/>
    </xf>
    <xf numFmtId="166" fontId="0" fillId="3" borderId="0" xfId="5" applyNumberFormat="1" applyFont="1" applyFill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166" fontId="11" fillId="4" borderId="0" xfId="0" applyNumberFormat="1" applyFont="1" applyFill="1" applyAlignment="1">
      <alignment horizontal="center" vertical="center" wrapText="1"/>
    </xf>
    <xf numFmtId="166" fontId="0" fillId="3" borderId="0" xfId="0" applyNumberFormat="1" applyFill="1" applyAlignment="1">
      <alignment vertical="center"/>
    </xf>
    <xf numFmtId="166" fontId="10" fillId="3" borderId="0" xfId="0" applyNumberFormat="1" applyFont="1" applyFill="1" applyAlignment="1">
      <alignment vertical="center"/>
    </xf>
    <xf numFmtId="0" fontId="2" fillId="7" borderId="0" xfId="0" applyFont="1" applyFill="1" applyAlignment="1">
      <alignment horizontal="left" vertical="center"/>
    </xf>
    <xf numFmtId="167" fontId="2" fillId="7" borderId="0" xfId="4" applyNumberFormat="1" applyFont="1" applyFill="1" applyAlignment="1" applyProtection="1">
      <alignment horizontal="left" vertical="center" wrapText="1"/>
      <protection hidden="1"/>
    </xf>
    <xf numFmtId="166" fontId="0" fillId="7" borderId="0" xfId="5" applyNumberFormat="1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2" fillId="3" borderId="0" xfId="4" applyNumberFormat="1" applyFont="1" applyFill="1" applyAlignment="1" applyProtection="1">
      <alignment horizontal="left" vertical="center" wrapText="1"/>
      <protection hidden="1"/>
    </xf>
    <xf numFmtId="166" fontId="13" fillId="3" borderId="0" xfId="0" applyNumberFormat="1" applyFont="1" applyFill="1" applyAlignment="1">
      <alignment vertical="center"/>
    </xf>
    <xf numFmtId="166" fontId="0" fillId="6" borderId="0" xfId="5" applyNumberFormat="1" applyFont="1" applyFill="1" applyAlignment="1">
      <alignment vertical="center"/>
    </xf>
    <xf numFmtId="166" fontId="13" fillId="6" borderId="0" xfId="5" applyNumberFormat="1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0" fillId="6" borderId="0" xfId="0" applyFill="1" applyAlignment="1">
      <alignment horizontal="left" vertical="center"/>
    </xf>
    <xf numFmtId="166" fontId="0" fillId="0" borderId="0" xfId="5" applyNumberFormat="1" applyFont="1" applyAlignment="1">
      <alignment vertical="center"/>
    </xf>
    <xf numFmtId="166" fontId="14" fillId="6" borderId="0" xfId="0" applyNumberFormat="1" applyFont="1" applyFill="1" applyAlignment="1">
      <alignment horizontal="center" vertical="center" wrapText="1"/>
    </xf>
    <xf numFmtId="166" fontId="14" fillId="3" borderId="0" xfId="0" applyNumberFormat="1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vertical="center"/>
    </xf>
    <xf numFmtId="166" fontId="11" fillId="6" borderId="0" xfId="0" applyNumberFormat="1" applyFont="1" applyFill="1" applyAlignment="1">
      <alignment horizontal="center" vertical="center" wrapText="1"/>
    </xf>
    <xf numFmtId="166" fontId="0" fillId="5" borderId="0" xfId="5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166" fontId="10" fillId="3" borderId="0" xfId="5" applyNumberFormat="1" applyFont="1" applyFill="1" applyAlignment="1">
      <alignment vertical="center"/>
    </xf>
    <xf numFmtId="0" fontId="2" fillId="7" borderId="3" xfId="0" applyFont="1" applyFill="1" applyBorder="1" applyAlignment="1">
      <alignment horizontal="left" vertical="center"/>
    </xf>
    <xf numFmtId="167" fontId="2" fillId="7" borderId="3" xfId="4" applyNumberFormat="1" applyFont="1" applyFill="1" applyBorder="1" applyAlignment="1" applyProtection="1">
      <alignment horizontal="left" vertical="center" wrapText="1"/>
      <protection hidden="1"/>
    </xf>
    <xf numFmtId="166" fontId="0" fillId="7" borderId="3" xfId="5" applyNumberFormat="1" applyFont="1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166" fontId="13" fillId="8" borderId="0" xfId="5" applyNumberFormat="1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7" fontId="4" fillId="3" borderId="0" xfId="4" applyNumberFormat="1" applyFont="1" applyFill="1" applyAlignment="1">
      <alignment horizontal="left" vertical="center" wrapText="1"/>
    </xf>
    <xf numFmtId="166" fontId="11" fillId="3" borderId="0" xfId="0" applyNumberFormat="1" applyFont="1" applyFill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167" fontId="0" fillId="7" borderId="3" xfId="4" applyNumberFormat="1" applyFont="1" applyFill="1" applyBorder="1" applyAlignment="1">
      <alignment horizontal="left" vertical="center" wrapText="1"/>
    </xf>
    <xf numFmtId="167" fontId="0" fillId="0" borderId="0" xfId="4" applyNumberFormat="1" applyFont="1" applyAlignment="1">
      <alignment horizontal="left" vertical="center" wrapText="1"/>
    </xf>
    <xf numFmtId="166" fontId="10" fillId="0" borderId="0" xfId="5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6" fontId="13" fillId="7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66" fontId="4" fillId="3" borderId="0" xfId="5" applyNumberFormat="1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6" fontId="11" fillId="4" borderId="0" xfId="0" applyNumberFormat="1" applyFont="1" applyFill="1" applyAlignment="1">
      <alignment horizontal="right" vertical="center" wrapText="1"/>
    </xf>
    <xf numFmtId="168" fontId="0" fillId="3" borderId="0" xfId="5" applyNumberFormat="1" applyFont="1" applyFill="1" applyAlignment="1">
      <alignment vertical="center"/>
    </xf>
    <xf numFmtId="166" fontId="13" fillId="8" borderId="0" xfId="5" applyNumberFormat="1" applyFont="1" applyFill="1" applyBorder="1" applyAlignment="1">
      <alignment vertical="center"/>
    </xf>
    <xf numFmtId="0" fontId="13" fillId="8" borderId="4" xfId="0" applyFont="1" applyFill="1" applyBorder="1" applyAlignment="1">
      <alignment horizontal="center" vertical="center"/>
    </xf>
    <xf numFmtId="166" fontId="11" fillId="4" borderId="0" xfId="0" applyNumberFormat="1" applyFont="1" applyFill="1" applyAlignment="1">
      <alignment vertical="center" wrapText="1"/>
    </xf>
    <xf numFmtId="0" fontId="0" fillId="7" borderId="8" xfId="0" applyFill="1" applyBorder="1" applyAlignment="1">
      <alignment horizontal="center" vertical="center"/>
    </xf>
    <xf numFmtId="166" fontId="12" fillId="3" borderId="0" xfId="5" applyNumberFormat="1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167" fontId="2" fillId="7" borderId="0" xfId="0" applyNumberFormat="1" applyFont="1" applyFill="1" applyAlignment="1">
      <alignment horizontal="left" vertical="center"/>
    </xf>
    <xf numFmtId="167" fontId="3" fillId="7" borderId="0" xfId="3" applyNumberFormat="1" applyFill="1" applyAlignment="1" applyProtection="1">
      <alignment horizontal="left" vertical="center" wrapText="1"/>
      <protection hidden="1"/>
    </xf>
    <xf numFmtId="167" fontId="3" fillId="3" borderId="0" xfId="3" applyNumberFormat="1" applyFill="1" applyAlignment="1" applyProtection="1">
      <alignment horizontal="left" vertical="center" wrapText="1"/>
      <protection hidden="1"/>
    </xf>
    <xf numFmtId="0" fontId="3" fillId="0" borderId="0" xfId="3"/>
    <xf numFmtId="0" fontId="11" fillId="4" borderId="6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65" fontId="4" fillId="2" borderId="0" xfId="2" applyNumberFormat="1" applyFont="1" applyFill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</cellXfs>
  <cellStyles count="10">
    <cellStyle name="BDO" xfId="1"/>
    <cellStyle name="Comma" xfId="2" builtinId="3"/>
    <cellStyle name="Comma 2" xfId="9"/>
    <cellStyle name="Hyperlink" xfId="3" builtinId="8"/>
    <cellStyle name="Normal" xfId="0" builtinId="0"/>
    <cellStyle name="Normal 2" xfId="6"/>
    <cellStyle name="Normal 2 15" xfId="8"/>
    <cellStyle name="Normal 2 5" xfId="4"/>
    <cellStyle name="Normal 37" xfId="7"/>
    <cellStyle name="Normal 5" xfId="5"/>
  </cellStyles>
  <dxfs count="12"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auto="1"/>
        </top>
        <vertical/>
      </border>
    </dxf>
    <dxf>
      <fill>
        <patternFill>
          <bgColor rgb="FFFFFFFF"/>
        </patternFill>
      </fill>
    </dxf>
    <dxf>
      <fill>
        <patternFill>
          <bgColor rgb="FFF7A3B0"/>
        </patternFill>
      </fill>
    </dxf>
    <dxf>
      <font>
        <u val="none"/>
      </font>
      <fill>
        <patternFill>
          <bgColor rgb="FF7A091A"/>
        </patternFill>
      </fill>
    </dxf>
  </dxfs>
  <tableStyles count="2" defaultTableStyle="BDO" defaultPivotStyle="PivotStyleLight16">
    <tableStyle name="BDO" pivot="0" count="4">
      <tableStyleElement type="headerRow" dxfId="11"/>
      <tableStyleElement type="firstRowStripe" dxfId="10"/>
      <tableStyleElement type="secondRowStripe" dxfId="9"/>
      <tableStyleElement type="secondColumnStripe" dxfId="8"/>
    </tableStyle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5-%20GYEITI\06-%20GYEITI%20Report\V7%20Open%20Data\GYEITI%202017%20EITI%20Data%20base%20V6%20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ed%20Fraoua/Desktop/Reconciliation%20-%20Final%20position/Version%202/To%20Govmt%20Agencies/To%20NIS/Final%20Position%20-%20N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w-up to Rudy"/>
      <sheetName val="Comp Rep Temp follow-up"/>
      <sheetName val="Gov Rep Temp follow-up"/>
      <sheetName val="Taxes"/>
      <sheetName val="List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Transfer GGB To GGMC."/>
      <sheetName val="C (35)"/>
      <sheetName val="GGB Payment"/>
      <sheetName val="Reporting by Comp"/>
      <sheetName val="Reporting by tax"/>
      <sheetName val="Adjust per Tax (C)"/>
      <sheetName val="Adjust per Tax (Gov)"/>
      <sheetName val="GGB (2)"/>
      <sheetName val="revenue GGB"/>
      <sheetName val="Adjust per Comp (C)"/>
      <sheetName val="Adjust per Comp (Gov)"/>
      <sheetName val="Total Adjust"/>
      <sheetName val="Sheet1"/>
      <sheetName val="Unrec diff Tax (2)"/>
      <sheetName val="Unrec diff Tax"/>
      <sheetName val="Unrec diff"/>
      <sheetName val="Unrec diff Comp"/>
      <sheetName val="Results"/>
      <sheetName val="All table Section 1 &amp; 6 (2)"/>
      <sheetName val="Top 5 tax payment"/>
      <sheetName val="1.2 Contribution to Economy"/>
      <sheetName val="All table Section 1 &amp; 6"/>
      <sheetName val="6.1"/>
      <sheetName val="6.2"/>
      <sheetName val="6.1.3"/>
      <sheetName val="Social contribution"/>
      <sheetName val="Unil Disc NIS"/>
      <sheetName val="Unil discl GRA"/>
      <sheetName val="Unil disc by Tax (GRA)"/>
      <sheetName val="Unil discl GGB-GGMC"/>
      <sheetName val="6.1.1 and 6.1.2 before Adjust"/>
      <sheetName val="Unil discl GGMC"/>
      <sheetName val="6.3 (Production)"/>
      <sheetName val="Production"/>
      <sheetName val="Exports"/>
      <sheetName val="6.4 (Exports)"/>
      <sheetName val="Employment"/>
      <sheetName val="Extractive Companies profile"/>
      <sheetName val="Reporting by tax (2)"/>
      <sheetName val="6.1.2"/>
      <sheetName val="6.1.4"/>
      <sheetName val="Forestry - Tax"/>
      <sheetName val="Transport - Tax "/>
      <sheetName val="Companies info"/>
      <sheetName val="Licences"/>
      <sheetName val="Export DoM"/>
      <sheetName val="Production per comodity"/>
      <sheetName val="Cadastre MCO 2012"/>
      <sheetName val="MCO"/>
      <sheetName val="Presentation"/>
      <sheetName val="Loan"/>
      <sheetName val="Loan (2)"/>
      <sheetName val="Infra"/>
      <sheetName val="State Particiation"/>
      <sheetName val="Beneficial ownership"/>
      <sheetName val="Legal Ownership"/>
      <sheetName val="Data submittion and reliability"/>
      <sheetName val="List of mining licence awarded "/>
      <sheetName val="Coordinates oil &amp; gas licence"/>
      <sheetName val="Unil disclosure (GGB) FY17"/>
      <sheetName val="EITI in Guyana (Timeline)"/>
      <sheetName val="1.2 Structure"/>
      <sheetName val="Persons contacted"/>
      <sheetName val="Unil discl GGB"/>
      <sheetName val="Public Interest"/>
      <sheetName val="6.3. Unilateral disclosure  Co"/>
      <sheetName val="Unilateral conso"/>
    </sheetNames>
    <sheetDataSet>
      <sheetData sheetId="0"/>
      <sheetData sheetId="1"/>
      <sheetData sheetId="2"/>
      <sheetData sheetId="3"/>
      <sheetData sheetId="4">
        <row r="7">
          <cell r="A7" t="str">
            <v>Guyana Revenue Authority (GRA)</v>
          </cell>
        </row>
        <row r="8">
          <cell r="A8" t="str">
            <v>1.1-Capital Gains Tax</v>
          </cell>
        </row>
        <row r="9">
          <cell r="A9" t="str">
            <v>1.2-Company Property Tax</v>
          </cell>
        </row>
        <row r="10">
          <cell r="A10" t="str">
            <v>1.3-Corporation Tax</v>
          </cell>
        </row>
        <row r="11">
          <cell r="A11" t="str">
            <v>1.4-Individual Income Tax</v>
          </cell>
        </row>
        <row r="12">
          <cell r="A12" t="str">
            <v xml:space="preserve">1.5-Pay As You Earn </v>
          </cell>
        </row>
        <row r="13">
          <cell r="A13" t="str">
            <v>1.6-Premium Tax</v>
          </cell>
        </row>
        <row r="14">
          <cell r="A14" t="str">
            <v>1.7-Value Added Tax</v>
          </cell>
        </row>
        <row r="15">
          <cell r="A15" t="str">
            <v>1.8-Withholding Tax</v>
          </cell>
        </row>
        <row r="16">
          <cell r="A16" t="str">
            <v>1.9-Tributors Tax</v>
          </cell>
        </row>
        <row r="17">
          <cell r="A17" t="str">
            <v>1.10-Penalties</v>
          </cell>
        </row>
        <row r="18">
          <cell r="A18" t="str">
            <v>1.11-Stamp Duty (collected by customs)</v>
          </cell>
        </row>
        <row r="19">
          <cell r="A19" t="str">
            <v>1.12-Transfer Tax</v>
          </cell>
        </row>
        <row r="20">
          <cell r="A20" t="str">
            <v>1.13-Signature Bonuses</v>
          </cell>
        </row>
        <row r="21">
          <cell r="A21" t="str">
            <v>1.14-Excise Tax</v>
          </cell>
        </row>
        <row r="22">
          <cell r="A22" t="str">
            <v>1.15-Individual Property Tax</v>
          </cell>
        </row>
        <row r="23">
          <cell r="A23" t="str">
            <v xml:space="preserve">1.16-Customs duty </v>
          </cell>
        </row>
        <row r="24">
          <cell r="A24" t="str">
            <v>1.17-Other material payment flows &gt; GYD 1,000,000 (GRA)</v>
          </cell>
        </row>
        <row r="25">
          <cell r="A25" t="str">
            <v>Guyana Geology and Mines Commission (GGMC)</v>
          </cell>
        </row>
        <row r="26">
          <cell r="A26" t="str">
            <v>2.1-Application fees (Licence)</v>
          </cell>
        </row>
        <row r="27">
          <cell r="A27" t="str">
            <v>2.2-Royalties</v>
          </cell>
        </row>
        <row r="28">
          <cell r="A28" t="str">
            <v>2.3-Annual Licence Rental Charge</v>
          </cell>
        </row>
        <row r="29">
          <cell r="A29" t="str">
            <v>2.4-Annual Training Fees</v>
          </cell>
        </row>
        <row r="30">
          <cell r="A30" t="str">
            <v>2.5-Annual assignment Fees</v>
          </cell>
        </row>
        <row r="31">
          <cell r="A31" t="str">
            <v>2.6-Other material payment flows &gt; GYD 1,000,000 (GGMC)</v>
          </cell>
        </row>
        <row r="32">
          <cell r="A32" t="str">
            <v>Guyana Gold Board (GGB)</v>
          </cell>
        </row>
        <row r="33">
          <cell r="A33" t="str">
            <v>3.1-Withholding Tax-</v>
          </cell>
        </row>
        <row r="34">
          <cell r="A34" t="str">
            <v>3.2-Royalties-</v>
          </cell>
        </row>
        <row r="35">
          <cell r="A35" t="str">
            <v>3.3-Other material payment flows &gt; GYD 1,000,000 (GGB)</v>
          </cell>
        </row>
        <row r="36">
          <cell r="A36" t="str">
            <v>National Insurance Scheme  (NIS)</v>
          </cell>
        </row>
        <row r="37">
          <cell r="A37" t="str">
            <v xml:space="preserve">4.1-Social Security Contribution </v>
          </cell>
        </row>
        <row r="38">
          <cell r="A38" t="str">
            <v>4.2-Other material payment flows &gt; GYD 1,000,000 (NIS)</v>
          </cell>
        </row>
        <row r="39">
          <cell r="A39" t="str">
            <v>Environmental Protection Agency (EPA)</v>
          </cell>
        </row>
        <row r="40">
          <cell r="A40" t="str">
            <v>5.1-Environmental Permit fees</v>
          </cell>
        </row>
        <row r="41">
          <cell r="A41" t="str">
            <v>5.2-Construction Permit Fees</v>
          </cell>
        </row>
        <row r="42">
          <cell r="A42" t="str">
            <v>5.3-Licence Fees</v>
          </cell>
        </row>
        <row r="43">
          <cell r="A43" t="str">
            <v>5.4-Other material payment flows &gt; GYD 1,000,000- (EPA)</v>
          </cell>
        </row>
        <row r="44">
          <cell r="A44" t="str">
            <v>Ministry of Finance (MoF)</v>
          </cell>
        </row>
        <row r="45">
          <cell r="A45" t="str">
            <v xml:space="preserve">6.1-Dividends </v>
          </cell>
        </row>
        <row r="46">
          <cell r="A46" t="str">
            <v>6.2-Revenues from Share Disposal</v>
          </cell>
        </row>
        <row r="47">
          <cell r="A47" t="str">
            <v>6.3-Royalties (MoF)</v>
          </cell>
        </row>
        <row r="48">
          <cell r="A48" t="str">
            <v>B- Unilateral company disclosures</v>
          </cell>
        </row>
        <row r="49">
          <cell r="A49" t="str">
            <v xml:space="preserve">Social Payments </v>
          </cell>
        </row>
        <row r="50">
          <cell r="A50" t="str">
            <v>7.1-Voluntary Social Contribution</v>
          </cell>
        </row>
        <row r="51">
          <cell r="A51" t="str">
            <v>7.2-Mandatory Social Contribution</v>
          </cell>
        </row>
        <row r="55">
          <cell r="A55" t="str">
            <v>Tax paid not reported</v>
          </cell>
        </row>
        <row r="56">
          <cell r="A56" t="str">
            <v>Tax paid reported but outside the period covered</v>
          </cell>
        </row>
        <row r="57">
          <cell r="A57" t="str">
            <v>Tax paid reported but outside the reconciliation scope</v>
          </cell>
        </row>
        <row r="58">
          <cell r="A58" t="str">
            <v>Tax amount incorrectly reported</v>
          </cell>
        </row>
        <row r="59">
          <cell r="A59" t="str">
            <v>Tax reported but not paid</v>
          </cell>
        </row>
        <row r="60">
          <cell r="A60" t="str">
            <v>Tax paid to other Government Agency</v>
          </cell>
        </row>
        <row r="61">
          <cell r="A61" t="str">
            <v>Tax incorrectly classified</v>
          </cell>
        </row>
        <row r="62">
          <cell r="A62" t="str">
            <v>Tax paid on other identification number</v>
          </cell>
        </row>
        <row r="63">
          <cell r="A63" t="str">
            <v>Tax related to activity other than mining</v>
          </cell>
        </row>
        <row r="67">
          <cell r="A67" t="str">
            <v>Tax received not reported</v>
          </cell>
        </row>
        <row r="68">
          <cell r="A68" t="str">
            <v>Tax received reported but outside the period covered</v>
          </cell>
        </row>
        <row r="69">
          <cell r="A69" t="str">
            <v>Tax received reported but outside the reconciliation scope</v>
          </cell>
        </row>
        <row r="70">
          <cell r="A70" t="str">
            <v>Tax amount incorrectly reported</v>
          </cell>
        </row>
        <row r="71">
          <cell r="A71" t="str">
            <v>Tax reported but not received</v>
          </cell>
        </row>
        <row r="72">
          <cell r="A72" t="str">
            <v>Tax incorrectly classified</v>
          </cell>
        </row>
        <row r="73">
          <cell r="A73" t="str">
            <v>Tax received on other identification number</v>
          </cell>
        </row>
        <row r="74">
          <cell r="A74" t="str">
            <v>Tax related to activity other than extractive</v>
          </cell>
        </row>
        <row r="78">
          <cell r="A78" t="str">
            <v>Reporting template not submitted by the extractive company</v>
          </cell>
        </row>
        <row r="79">
          <cell r="A79" t="str">
            <v>Reporting template not submitted by the Government Agency</v>
          </cell>
        </row>
        <row r="80">
          <cell r="A80" t="str">
            <v>Supporting documents do not match extractive company report</v>
          </cell>
        </row>
        <row r="81">
          <cell r="A81" t="str">
            <v>Supporting documents do not match Government Agency report</v>
          </cell>
        </row>
        <row r="82">
          <cell r="A82" t="str">
            <v>Missing extractive company detail per receipt number</v>
          </cell>
        </row>
        <row r="83">
          <cell r="A83" t="str">
            <v>Missing Government Agency detail per receipt number</v>
          </cell>
        </row>
        <row r="84">
          <cell r="A84" t="str">
            <v>Tax not reported by the extractive company</v>
          </cell>
        </row>
        <row r="85">
          <cell r="A85" t="str">
            <v>Tax not reported by the Government Agency</v>
          </cell>
        </row>
        <row r="86">
          <cell r="A86" t="str">
            <v>Detail of payment could not be used</v>
          </cell>
        </row>
        <row r="87">
          <cell r="A87" t="str">
            <v>Tax related to activity other than mining</v>
          </cell>
        </row>
        <row r="88">
          <cell r="A88" t="str">
            <v>Not material difference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w-up to Rudy"/>
      <sheetName val="Gov Rep Temp follow-up"/>
      <sheetName val="Taxes"/>
      <sheetName val="Comp Rep Temp follow-up"/>
      <sheetName val="List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29)"/>
      <sheetName val="C (30)"/>
      <sheetName val="C (31)"/>
      <sheetName val="C (32)"/>
      <sheetName val="C (33)"/>
      <sheetName val="C (34)"/>
      <sheetName val="C (35)"/>
      <sheetName val="6.1.1"/>
      <sheetName val="Forestry - Tax"/>
      <sheetName val="Transport - Tax "/>
      <sheetName val="Companies info"/>
      <sheetName val="Export DoM"/>
      <sheetName val="Production per comodity"/>
      <sheetName val="Cadastre MCO 2012"/>
      <sheetName val="MCO"/>
      <sheetName val="Presentation"/>
      <sheetName val="Public Interest"/>
      <sheetName val="6.3. Unilateral disclosure  Co"/>
      <sheetName val="Unilateral 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id="25" name="Tableau25" displayName="Tableau25" ref="A3:F29" totalsRowShown="0" headerRowDxfId="7" dataDxfId="6">
  <autoFilter ref="A3:F29"/>
  <tableColumns count="6">
    <tableColumn id="1" name="FILE#" dataDxfId="5"/>
    <tableColumn id="2" name="APPLICATION DATE" dataDxfId="4"/>
    <tableColumn id="3" name="TRANSFERER" dataDxfId="3"/>
    <tableColumn id="4" name="TRANSFEREE" dataDxfId="2"/>
    <tableColumn id="5" name="PERMIT#" dataDxfId="1"/>
    <tableColumn id="6" name="DATE PUBLISHED" dataDxfId="0"/>
  </tableColumns>
  <tableStyleInfo name="BD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" sqref="A1:XFD1048576"/>
    </sheetView>
  </sheetViews>
  <sheetFormatPr defaultRowHeight="14.25" x14ac:dyDescent="0.65"/>
  <cols>
    <col min="1" max="1" width="2.54296875" customWidth="1"/>
    <col min="2" max="2" width="11.40625" bestFit="1" customWidth="1"/>
    <col min="3" max="3" width="67" customWidth="1"/>
  </cols>
  <sheetData>
    <row r="1" spans="2:4" ht="18.75" customHeight="1" x14ac:dyDescent="0.85">
      <c r="B1" s="14" t="s">
        <v>292</v>
      </c>
      <c r="D1" t="s">
        <v>116</v>
      </c>
    </row>
    <row r="2" spans="2:4" ht="7.5" customHeight="1" x14ac:dyDescent="0.65"/>
    <row r="3" spans="2:4" ht="7.5" customHeight="1" x14ac:dyDescent="0.65"/>
    <row r="4" spans="2:4" x14ac:dyDescent="0.65">
      <c r="B4" s="84" t="s">
        <v>223</v>
      </c>
      <c r="C4" s="84" t="s">
        <v>224</v>
      </c>
    </row>
    <row r="5" spans="2:4" x14ac:dyDescent="0.65">
      <c r="B5" s="85" t="s">
        <v>225</v>
      </c>
      <c r="C5" s="86" t="s">
        <v>258</v>
      </c>
    </row>
    <row r="6" spans="2:4" x14ac:dyDescent="0.65">
      <c r="B6" s="34" t="s">
        <v>226</v>
      </c>
      <c r="C6" s="87" t="s">
        <v>259</v>
      </c>
    </row>
    <row r="7" spans="2:4" x14ac:dyDescent="0.65">
      <c r="B7" s="30" t="s">
        <v>227</v>
      </c>
      <c r="C7" s="86" t="s">
        <v>260</v>
      </c>
    </row>
    <row r="8" spans="2:4" x14ac:dyDescent="0.65">
      <c r="B8" s="34" t="s">
        <v>228</v>
      </c>
      <c r="C8" s="87" t="s">
        <v>261</v>
      </c>
    </row>
    <row r="9" spans="2:4" x14ac:dyDescent="0.65">
      <c r="B9" s="30" t="s">
        <v>229</v>
      </c>
      <c r="C9" s="86" t="s">
        <v>262</v>
      </c>
    </row>
    <row r="10" spans="2:4" x14ac:dyDescent="0.65">
      <c r="B10" s="34" t="s">
        <v>230</v>
      </c>
      <c r="C10" s="87" t="s">
        <v>263</v>
      </c>
    </row>
    <row r="11" spans="2:4" x14ac:dyDescent="0.65">
      <c r="B11" s="30" t="s">
        <v>231</v>
      </c>
      <c r="C11" s="86" t="s">
        <v>264</v>
      </c>
    </row>
    <row r="12" spans="2:4" x14ac:dyDescent="0.65">
      <c r="B12" s="34" t="s">
        <v>232</v>
      </c>
      <c r="C12" s="87" t="s">
        <v>265</v>
      </c>
    </row>
    <row r="13" spans="2:4" x14ac:dyDescent="0.65">
      <c r="B13" s="30" t="s">
        <v>233</v>
      </c>
      <c r="C13" s="86" t="s">
        <v>266</v>
      </c>
    </row>
    <row r="14" spans="2:4" x14ac:dyDescent="0.65">
      <c r="B14" s="34" t="s">
        <v>234</v>
      </c>
      <c r="C14" s="87" t="s">
        <v>267</v>
      </c>
    </row>
    <row r="15" spans="2:4" x14ac:dyDescent="0.65">
      <c r="B15" s="30" t="s">
        <v>235</v>
      </c>
      <c r="C15" s="86" t="s">
        <v>268</v>
      </c>
    </row>
    <row r="16" spans="2:4" x14ac:dyDescent="0.65">
      <c r="B16" s="34" t="s">
        <v>236</v>
      </c>
      <c r="C16" s="87" t="s">
        <v>269</v>
      </c>
    </row>
    <row r="17" spans="2:3" x14ac:dyDescent="0.65">
      <c r="B17" s="30" t="s">
        <v>237</v>
      </c>
      <c r="C17" s="86" t="s">
        <v>270</v>
      </c>
    </row>
    <row r="18" spans="2:3" x14ac:dyDescent="0.65">
      <c r="B18" s="34" t="s">
        <v>238</v>
      </c>
      <c r="C18" s="87" t="s">
        <v>271</v>
      </c>
    </row>
    <row r="19" spans="2:3" x14ac:dyDescent="0.65">
      <c r="B19" s="30" t="s">
        <v>239</v>
      </c>
      <c r="C19" s="86" t="s">
        <v>272</v>
      </c>
    </row>
    <row r="20" spans="2:3" x14ac:dyDescent="0.65">
      <c r="B20" s="34" t="s">
        <v>240</v>
      </c>
      <c r="C20" s="87" t="s">
        <v>273</v>
      </c>
    </row>
    <row r="21" spans="2:3" x14ac:dyDescent="0.65">
      <c r="B21" s="30" t="s">
        <v>241</v>
      </c>
      <c r="C21" s="86" t="s">
        <v>274</v>
      </c>
    </row>
    <row r="22" spans="2:3" x14ac:dyDescent="0.65">
      <c r="B22" t="s">
        <v>242</v>
      </c>
      <c r="C22" s="88" t="s">
        <v>275</v>
      </c>
    </row>
    <row r="23" spans="2:3" x14ac:dyDescent="0.65">
      <c r="B23" s="30" t="s">
        <v>243</v>
      </c>
      <c r="C23" s="86" t="s">
        <v>276</v>
      </c>
    </row>
    <row r="24" spans="2:3" x14ac:dyDescent="0.65">
      <c r="B24" s="34" t="s">
        <v>244</v>
      </c>
      <c r="C24" s="87" t="s">
        <v>277</v>
      </c>
    </row>
    <row r="25" spans="2:3" x14ac:dyDescent="0.65">
      <c r="B25" s="30" t="s">
        <v>245</v>
      </c>
      <c r="C25" s="86" t="s">
        <v>278</v>
      </c>
    </row>
    <row r="26" spans="2:3" x14ac:dyDescent="0.65">
      <c r="B26" s="34" t="s">
        <v>246</v>
      </c>
      <c r="C26" s="87" t="s">
        <v>279</v>
      </c>
    </row>
    <row r="27" spans="2:3" x14ac:dyDescent="0.65">
      <c r="B27" s="30" t="s">
        <v>247</v>
      </c>
      <c r="C27" s="86" t="s">
        <v>280</v>
      </c>
    </row>
    <row r="28" spans="2:3" x14ac:dyDescent="0.65">
      <c r="B28" s="34" t="s">
        <v>248</v>
      </c>
      <c r="C28" s="87" t="s">
        <v>281</v>
      </c>
    </row>
    <row r="29" spans="2:3" x14ac:dyDescent="0.65">
      <c r="B29" s="30" t="s">
        <v>249</v>
      </c>
      <c r="C29" s="86" t="s">
        <v>282</v>
      </c>
    </row>
    <row r="30" spans="2:3" x14ac:dyDescent="0.65">
      <c r="B30" s="34" t="s">
        <v>250</v>
      </c>
      <c r="C30" s="87" t="s">
        <v>283</v>
      </c>
    </row>
    <row r="31" spans="2:3" x14ac:dyDescent="0.65">
      <c r="B31" s="30" t="s">
        <v>251</v>
      </c>
      <c r="C31" s="86" t="s">
        <v>284</v>
      </c>
    </row>
    <row r="32" spans="2:3" x14ac:dyDescent="0.65">
      <c r="B32" s="34" t="s">
        <v>252</v>
      </c>
      <c r="C32" s="87" t="s">
        <v>285</v>
      </c>
    </row>
    <row r="33" spans="2:3" x14ac:dyDescent="0.65">
      <c r="B33" s="30" t="s">
        <v>253</v>
      </c>
      <c r="C33" s="86" t="s">
        <v>286</v>
      </c>
    </row>
    <row r="34" spans="2:3" x14ac:dyDescent="0.65">
      <c r="B34" s="34" t="s">
        <v>254</v>
      </c>
      <c r="C34" s="87" t="s">
        <v>287</v>
      </c>
    </row>
    <row r="35" spans="2:3" x14ac:dyDescent="0.65">
      <c r="B35" s="30" t="s">
        <v>255</v>
      </c>
      <c r="C35" s="86" t="s">
        <v>288</v>
      </c>
    </row>
    <row r="36" spans="2:3" x14ac:dyDescent="0.65">
      <c r="B36" s="34" t="s">
        <v>256</v>
      </c>
      <c r="C36" s="87" t="s">
        <v>289</v>
      </c>
    </row>
    <row r="37" spans="2:3" x14ac:dyDescent="0.65">
      <c r="B37" s="30" t="s">
        <v>257</v>
      </c>
      <c r="C37" s="86" t="s">
        <v>290</v>
      </c>
    </row>
  </sheetData>
  <hyperlinks>
    <hyperlink ref="C5" location="'S1'!A1" display="Reconciliation sheet of Innovative Mining"/>
    <hyperlink ref="C6" location="'S2'!A1" display="Reconciliation sheet of R Mining Inc."/>
    <hyperlink ref="C7" location="'S3'!A1" display="Reconciliation sheet of Azeem Baksh"/>
    <hyperlink ref="C8" location="'S4'!A1" display="Reconciliation sheet of Gold Target Export"/>
    <hyperlink ref="C9" location="'S5'!A1" tooltip="S5" display="Reconciliation sheet of Milburn Mahadeo"/>
    <hyperlink ref="C10" location="'S6'!A1" display="Reconciliation sheet of Grey Wolf Resources"/>
    <hyperlink ref="C11" location="'S7'!A1" display="Reconciliation sheet of Tesouro Resources "/>
    <hyperlink ref="C12" location="'S8'!A1" display="Reconciliation sheet of J &amp; D Mining"/>
    <hyperlink ref="C13" location="'S9'!A1" display="Reconciliation sheet of New East International"/>
    <hyperlink ref="C14" location="'S10'!A1" display="Reconciliation sheet of Higgins Winslow Theophilus"/>
    <hyperlink ref="C15" location="'S11'!A1" display="Reconciliation sheet of Wal Jays  Mining"/>
    <hyperlink ref="C16" location="'S12'!A1" display="Reconciliation sheet of Harpy Investment"/>
    <hyperlink ref="C17" location="'S13'!A1" display="Reconciliation sheet of Troy Resources Guyana Inc."/>
    <hyperlink ref="C18" location="'S14'!A1" display="Reconciliation sheet of Guyana Gold Fields (AGM)"/>
    <hyperlink ref="C19" location="'S15'!A1" display="Reconciliation sheet of Bauxite Company of Guyana (Rusal)"/>
    <hyperlink ref="C20" location="'S16'!A1" display="Reconciliation sheet of BOSAI Minerals Group (Guyana) Inc."/>
    <hyperlink ref="C21" location="'S17'!A1" display="Reconciliation sheet of Mohamed's Entrprise"/>
    <hyperlink ref="C22" location="'S18'!A1" display="Reconciliation sheet of El Dorado Trading"/>
    <hyperlink ref="C23" location="'S19'!A1" display="Reconciliation sheet of Pure Diamond Inc."/>
    <hyperlink ref="C24" location="'S20'!A1" display="Reconciliation sheet of SSS Mineral Trading Ent."/>
    <hyperlink ref="C25" location="'S21'!A1" display="Reconciliation sheet of Excel Minerals Inc."/>
    <hyperlink ref="C26" location="'S22'!A1" display="Reconciliation sheet of Dinar Trading"/>
    <hyperlink ref="C27" location="'S23'!A1" display="Reconciliation sheet of GBTI Property Holdings Inc."/>
    <hyperlink ref="C28" location="'S24'!A1" display="Reconciliation sheet of Adamantium Holdings"/>
    <hyperlink ref="C29" location="'S25'!A1" display="Reconciliation sheet of Nabi Oil &amp; Gas Inc."/>
    <hyperlink ref="C30" location="'S26'!A1" display="Reconciliation sheet of ON Energy Inc."/>
    <hyperlink ref="C31" location="'S27'!A1" display="Reconciliation sheet of REPSOL EXPLORACION GUYANA, S.A."/>
    <hyperlink ref="C32" location="'S28'!A1" display="Reconciliation sheet of CGX Resources Inc."/>
    <hyperlink ref="C33" location="'S29'!A1" display="Reconciliation sheet of Tullow Guyana B.V."/>
    <hyperlink ref="C34" location="'S30'!A1" display="Reconciliation sheet of Mid-Atlantic Oil &amp; Gas Inc."/>
    <hyperlink ref="C35" location="'S31'!A1" display="Reconciliation sheet of Esso Exploration and Production Guyana Limited"/>
    <hyperlink ref="C36" location="'S32'!A1" display="Reconciliation sheet of Anadarko Guyana Co."/>
    <hyperlink ref="C37" location="'S33'!A1" display="Reconciliation sheet of Ratio Guyana Limited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123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1204670173</v>
      </c>
      <c r="J5" s="27">
        <f t="shared" si="1"/>
        <v>-1193448954</v>
      </c>
      <c r="K5" s="27">
        <f t="shared" si="1"/>
        <v>11221219</v>
      </c>
      <c r="L5" s="29"/>
      <c r="M5" s="27">
        <f>+M6+M24+M31+M35+M38+M43</f>
        <v>-11221219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0</v>
      </c>
      <c r="F24" s="38">
        <f t="shared" ref="F24:G24" si="4">SUM(F25:F30)</f>
        <v>0</v>
      </c>
      <c r="G24" s="38">
        <f t="shared" si="4"/>
        <v>0</v>
      </c>
      <c r="H24" s="36"/>
      <c r="I24" s="38">
        <f t="shared" ref="I24:K24" si="5">SUM(I25:I30)</f>
        <v>7616315</v>
      </c>
      <c r="J24" s="38">
        <f t="shared" si="5"/>
        <v>0</v>
      </c>
      <c r="K24" s="38">
        <f t="shared" si="5"/>
        <v>7616315</v>
      </c>
      <c r="L24" s="39"/>
      <c r="M24" s="38">
        <f>SUM(M25:M30)</f>
        <v>-7616315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7616315</v>
      </c>
      <c r="J27" s="25">
        <v>0</v>
      </c>
      <c r="K27" s="25">
        <v>7616315</v>
      </c>
      <c r="L27" s="29"/>
      <c r="M27" s="25">
        <v>-7616315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1193448954</v>
      </c>
      <c r="J31" s="42">
        <f t="shared" si="7"/>
        <v>-1193448954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23431418</v>
      </c>
      <c r="J32" s="25">
        <v>-23431418</v>
      </c>
      <c r="K32" s="25">
        <v>0</v>
      </c>
      <c r="L32" s="29"/>
      <c r="M32" s="25">
        <v>0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1170017536</v>
      </c>
      <c r="J33" s="32">
        <v>-1170017536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3604904</v>
      </c>
      <c r="J35" s="22">
        <f t="shared" si="9"/>
        <v>0</v>
      </c>
      <c r="K35" s="22">
        <f t="shared" si="9"/>
        <v>3604904</v>
      </c>
      <c r="L35" s="29"/>
      <c r="M35" s="22">
        <f>SUM(M36:M37)</f>
        <v>-3604904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3604904</v>
      </c>
      <c r="J36" s="32">
        <v>0</v>
      </c>
      <c r="K36" s="32">
        <v>3604904</v>
      </c>
      <c r="L36" s="29"/>
      <c r="M36" s="32">
        <v>-3604904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24:N30 N36:N37 N32:N34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124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104" t="s">
        <v>30</v>
      </c>
      <c r="C3" s="105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79089795</v>
      </c>
      <c r="J5" s="27">
        <f t="shared" si="1"/>
        <v>0</v>
      </c>
      <c r="K5" s="27">
        <f t="shared" si="1"/>
        <v>79089795</v>
      </c>
      <c r="L5" s="29"/>
      <c r="M5" s="27">
        <f>+M6+M24+M31+M35+M38+M43</f>
        <v>-79089795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0</v>
      </c>
      <c r="F24" s="38">
        <f t="shared" ref="F24:G24" si="4">SUM(F25:F30)</f>
        <v>0</v>
      </c>
      <c r="G24" s="38">
        <f t="shared" si="4"/>
        <v>0</v>
      </c>
      <c r="H24" s="36"/>
      <c r="I24" s="38">
        <f t="shared" ref="I24:K24" si="5">SUM(I25:I30)</f>
        <v>112000</v>
      </c>
      <c r="J24" s="38">
        <f t="shared" si="5"/>
        <v>0</v>
      </c>
      <c r="K24" s="38">
        <f t="shared" si="5"/>
        <v>112000</v>
      </c>
      <c r="L24" s="39"/>
      <c r="M24" s="38">
        <f>SUM(M25:M30)</f>
        <v>-112000</v>
      </c>
      <c r="N24" s="65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112000</v>
      </c>
      <c r="J27" s="25">
        <v>0</v>
      </c>
      <c r="K27" s="25">
        <v>112000</v>
      </c>
      <c r="L27" s="29"/>
      <c r="M27" s="25">
        <v>-112000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78977795</v>
      </c>
      <c r="J31" s="42">
        <f t="shared" si="7"/>
        <v>0</v>
      </c>
      <c r="K31" s="42">
        <f t="shared" si="7"/>
        <v>78977795</v>
      </c>
      <c r="L31" s="44"/>
      <c r="M31" s="42">
        <f>SUM(M32:M34)</f>
        <v>-78977795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22565084</v>
      </c>
      <c r="J32" s="25">
        <v>0</v>
      </c>
      <c r="K32" s="25">
        <v>22565084</v>
      </c>
      <c r="L32" s="29"/>
      <c r="M32" s="25">
        <v>-22565084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56412711</v>
      </c>
      <c r="J33" s="32">
        <v>0</v>
      </c>
      <c r="K33" s="32">
        <v>56412711</v>
      </c>
      <c r="L33" s="29"/>
      <c r="M33" s="32">
        <v>-56412711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6:N37 N32:N34 N51:N52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220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77887972</v>
      </c>
      <c r="J5" s="27">
        <f t="shared" si="1"/>
        <v>-77887972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77887972</v>
      </c>
      <c r="J31" s="42">
        <f t="shared" si="7"/>
        <v>-77887972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22253706</v>
      </c>
      <c r="J32" s="25">
        <v>-22253706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55634266</v>
      </c>
      <c r="J33" s="32">
        <v>-55634266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36:N37 N32:N34 N51:N52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125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76166121</v>
      </c>
      <c r="J5" s="27">
        <f t="shared" si="1"/>
        <v>-76166121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76166121</v>
      </c>
      <c r="J31" s="42">
        <f t="shared" si="7"/>
        <v>-76166121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21761749</v>
      </c>
      <c r="J32" s="25">
        <v>-21761749</v>
      </c>
      <c r="K32" s="25">
        <v>0</v>
      </c>
      <c r="L32" s="29"/>
      <c r="M32" s="25">
        <v>0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54404372</v>
      </c>
      <c r="J33" s="32">
        <v>-54404372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72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6:N37 N51:N53 N32:N34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126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1563078700</v>
      </c>
      <c r="F5" s="27">
        <f t="shared" ref="F5:G5" si="0">+F6+F24+F31+F35+F38+F43</f>
        <v>-5180695</v>
      </c>
      <c r="G5" s="27">
        <f t="shared" si="0"/>
        <v>1557898005</v>
      </c>
      <c r="H5" s="28"/>
      <c r="I5" s="27">
        <f t="shared" ref="I5:K5" si="1">+I6+I24+I31+I35+I38+I43</f>
        <v>1584198306</v>
      </c>
      <c r="J5" s="27">
        <f t="shared" si="1"/>
        <v>1398354</v>
      </c>
      <c r="K5" s="27">
        <f t="shared" si="1"/>
        <v>1585596660</v>
      </c>
      <c r="L5" s="29"/>
      <c r="M5" s="27">
        <f>+M6+M24+M31+M35+M38+M43</f>
        <v>-27698655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747001663</v>
      </c>
      <c r="F6" s="22">
        <f t="shared" ref="F6:G6" si="2">SUM(F7:F23)</f>
        <v>0</v>
      </c>
      <c r="G6" s="22">
        <f t="shared" si="2"/>
        <v>747001663</v>
      </c>
      <c r="H6" s="28"/>
      <c r="I6" s="22">
        <f t="shared" ref="I6:K6" si="3">SUM(I7:I23)</f>
        <v>794758574</v>
      </c>
      <c r="J6" s="22">
        <f t="shared" si="3"/>
        <v>0</v>
      </c>
      <c r="K6" s="22">
        <f t="shared" si="3"/>
        <v>794758574</v>
      </c>
      <c r="L6" s="29"/>
      <c r="M6" s="22">
        <f>SUM(M7:M23)</f>
        <v>-47756911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136462</v>
      </c>
      <c r="F8" s="25">
        <v>0</v>
      </c>
      <c r="G8" s="25">
        <v>136462</v>
      </c>
      <c r="H8" s="28"/>
      <c r="I8" s="25">
        <v>139422</v>
      </c>
      <c r="J8" s="25">
        <v>0</v>
      </c>
      <c r="K8" s="25">
        <v>139422</v>
      </c>
      <c r="L8" s="29"/>
      <c r="M8" s="25">
        <v>-2960</v>
      </c>
      <c r="N8" s="19" t="s">
        <v>153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575802568</v>
      </c>
      <c r="F11" s="32">
        <v>0</v>
      </c>
      <c r="G11" s="32">
        <v>575802568</v>
      </c>
      <c r="H11" s="28"/>
      <c r="I11" s="32">
        <v>592874973</v>
      </c>
      <c r="J11" s="32">
        <v>0</v>
      </c>
      <c r="K11" s="32">
        <v>592874973</v>
      </c>
      <c r="L11" s="29"/>
      <c r="M11" s="32">
        <v>-17072405</v>
      </c>
      <c r="N11" s="33" t="s">
        <v>152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27528752</v>
      </c>
      <c r="F13" s="32">
        <v>0</v>
      </c>
      <c r="G13" s="32">
        <v>27528752</v>
      </c>
      <c r="H13" s="28"/>
      <c r="I13" s="32">
        <v>28459066</v>
      </c>
      <c r="J13" s="32">
        <v>0</v>
      </c>
      <c r="K13" s="32">
        <v>28459066</v>
      </c>
      <c r="L13" s="29"/>
      <c r="M13" s="32">
        <v>-930314</v>
      </c>
      <c r="N13" s="33" t="s">
        <v>153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71716402</v>
      </c>
      <c r="F14" s="25">
        <v>0</v>
      </c>
      <c r="G14" s="25">
        <v>71716402</v>
      </c>
      <c r="H14" s="28"/>
      <c r="I14" s="25">
        <v>16834358</v>
      </c>
      <c r="J14" s="25">
        <v>0</v>
      </c>
      <c r="K14" s="25">
        <v>16834358</v>
      </c>
      <c r="L14" s="29"/>
      <c r="M14" s="25">
        <v>54882044</v>
      </c>
      <c r="N14" s="75" t="s">
        <v>151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57023110</v>
      </c>
      <c r="F16" s="25">
        <v>0</v>
      </c>
      <c r="G16" s="25">
        <v>57023110</v>
      </c>
      <c r="H16" s="28"/>
      <c r="I16" s="25">
        <v>0</v>
      </c>
      <c r="J16" s="25">
        <v>0</v>
      </c>
      <c r="K16" s="25">
        <v>0</v>
      </c>
      <c r="L16" s="29"/>
      <c r="M16" s="25">
        <v>57023110</v>
      </c>
      <c r="N16" s="75" t="s">
        <v>151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315985</v>
      </c>
      <c r="F17" s="32">
        <v>0</v>
      </c>
      <c r="G17" s="32">
        <v>315985</v>
      </c>
      <c r="H17" s="28"/>
      <c r="I17" s="32">
        <v>338121</v>
      </c>
      <c r="J17" s="32">
        <v>0</v>
      </c>
      <c r="K17" s="32">
        <v>338121</v>
      </c>
      <c r="L17" s="29"/>
      <c r="M17" s="32">
        <v>-22136</v>
      </c>
      <c r="N17" s="33" t="s">
        <v>153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140631260</v>
      </c>
      <c r="J20" s="25">
        <v>0</v>
      </c>
      <c r="K20" s="25">
        <v>140631260</v>
      </c>
      <c r="L20" s="29"/>
      <c r="M20" s="25">
        <v>-140631260</v>
      </c>
      <c r="N20" s="76" t="s">
        <v>150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14227405</v>
      </c>
      <c r="F22" s="25">
        <v>0</v>
      </c>
      <c r="G22" s="25">
        <v>14227405</v>
      </c>
      <c r="H22" s="28"/>
      <c r="I22" s="25">
        <v>14419740</v>
      </c>
      <c r="J22" s="25">
        <v>0</v>
      </c>
      <c r="K22" s="25">
        <v>14419740</v>
      </c>
      <c r="L22" s="29"/>
      <c r="M22" s="25">
        <v>-192335</v>
      </c>
      <c r="N22" s="75" t="s">
        <v>153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250979</v>
      </c>
      <c r="F23" s="32">
        <v>0</v>
      </c>
      <c r="G23" s="32">
        <v>250979</v>
      </c>
      <c r="H23" s="28"/>
      <c r="I23" s="32">
        <v>1061634</v>
      </c>
      <c r="J23" s="32">
        <v>0</v>
      </c>
      <c r="K23" s="32">
        <v>1061634</v>
      </c>
      <c r="L23" s="29"/>
      <c r="M23" s="32">
        <v>-810655</v>
      </c>
      <c r="N23" s="33" t="s">
        <v>153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59881084</v>
      </c>
      <c r="F24" s="38">
        <f t="shared" ref="F24:G24" si="4">SUM(F25:F30)</f>
        <v>0</v>
      </c>
      <c r="G24" s="38">
        <f t="shared" si="4"/>
        <v>59881084</v>
      </c>
      <c r="H24" s="36"/>
      <c r="I24" s="38">
        <f t="shared" ref="I24:K24" si="5">SUM(I25:I30)</f>
        <v>43639803</v>
      </c>
      <c r="J24" s="38">
        <f t="shared" si="5"/>
        <v>0</v>
      </c>
      <c r="K24" s="38">
        <f t="shared" si="5"/>
        <v>43639803</v>
      </c>
      <c r="L24" s="39"/>
      <c r="M24" s="38">
        <f>SUM(M25:M30)</f>
        <v>16241281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2000</v>
      </c>
      <c r="F25" s="25">
        <v>0</v>
      </c>
      <c r="G25" s="25">
        <v>2000</v>
      </c>
      <c r="H25" s="28"/>
      <c r="I25" s="25">
        <v>0</v>
      </c>
      <c r="J25" s="25">
        <v>0</v>
      </c>
      <c r="K25" s="25">
        <v>0</v>
      </c>
      <c r="L25" s="29"/>
      <c r="M25" s="25">
        <v>2000</v>
      </c>
      <c r="N25" s="19" t="s">
        <v>151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59779084</v>
      </c>
      <c r="F27" s="25">
        <v>0</v>
      </c>
      <c r="G27" s="25">
        <v>59779084</v>
      </c>
      <c r="H27" s="28"/>
      <c r="I27" s="25">
        <v>43639803</v>
      </c>
      <c r="J27" s="25">
        <v>0</v>
      </c>
      <c r="K27" s="25">
        <v>43639803</v>
      </c>
      <c r="L27" s="29"/>
      <c r="M27" s="25">
        <v>16139281</v>
      </c>
      <c r="N27" s="19" t="s">
        <v>151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100000</v>
      </c>
      <c r="F30" s="32">
        <v>0</v>
      </c>
      <c r="G30" s="32">
        <v>100000</v>
      </c>
      <c r="H30" s="28"/>
      <c r="I30" s="32">
        <v>0</v>
      </c>
      <c r="J30" s="32">
        <v>0</v>
      </c>
      <c r="K30" s="32">
        <v>0</v>
      </c>
      <c r="L30" s="29"/>
      <c r="M30" s="32">
        <v>100000</v>
      </c>
      <c r="N30" s="33" t="s">
        <v>151</v>
      </c>
    </row>
    <row r="31" spans="1:14" s="1" customFormat="1" outlineLevel="1" x14ac:dyDescent="0.55000000000000004">
      <c r="A31" s="13"/>
      <c r="B31" s="65" t="s">
        <v>198</v>
      </c>
      <c r="C31" s="65">
        <v>0</v>
      </c>
      <c r="D31" s="17"/>
      <c r="E31" s="42">
        <f>SUM(E32:E34)</f>
        <v>624411295</v>
      </c>
      <c r="F31" s="42">
        <f t="shared" ref="F31:G31" si="6">SUM(F32:F34)</f>
        <v>-616935310</v>
      </c>
      <c r="G31" s="42">
        <f t="shared" si="6"/>
        <v>7475985</v>
      </c>
      <c r="H31" s="43"/>
      <c r="I31" s="42">
        <f t="shared" ref="I31:K31" si="7">SUM(I32:I34)</f>
        <v>2969916</v>
      </c>
      <c r="J31" s="42">
        <f t="shared" si="7"/>
        <v>1398354</v>
      </c>
      <c r="K31" s="42">
        <f t="shared" si="7"/>
        <v>4368270</v>
      </c>
      <c r="L31" s="44"/>
      <c r="M31" s="42">
        <f>SUM(M32:M34)</f>
        <v>3107715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>
        <v>0</v>
      </c>
      <c r="F32" s="25">
        <v>0</v>
      </c>
      <c r="G32" s="25">
        <v>0</v>
      </c>
      <c r="H32" s="28"/>
      <c r="I32" s="36">
        <v>0</v>
      </c>
      <c r="J32" s="25">
        <v>0</v>
      </c>
      <c r="K32" s="25">
        <v>0</v>
      </c>
      <c r="L32" s="29"/>
      <c r="M32" s="25">
        <v>0</v>
      </c>
      <c r="N32" s="36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616935310</v>
      </c>
      <c r="F33" s="32">
        <v>-616935310</v>
      </c>
      <c r="G33" s="32">
        <v>0</v>
      </c>
      <c r="H33" s="28"/>
      <c r="I33" s="32">
        <v>2969916</v>
      </c>
      <c r="J33" s="32">
        <v>-2969916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7475985</v>
      </c>
      <c r="F34" s="25">
        <v>0</v>
      </c>
      <c r="G34" s="25">
        <v>7475985</v>
      </c>
      <c r="H34" s="28"/>
      <c r="I34" s="25">
        <v>0</v>
      </c>
      <c r="J34" s="25">
        <v>4368270</v>
      </c>
      <c r="K34" s="25">
        <v>4368270</v>
      </c>
      <c r="L34" s="29"/>
      <c r="M34" s="25">
        <v>3107715</v>
      </c>
      <c r="N34" s="15" t="s">
        <v>151</v>
      </c>
    </row>
    <row r="35" spans="1:14" s="1" customFormat="1" outlineLevel="1" x14ac:dyDescent="0.55000000000000004">
      <c r="A35" s="13"/>
      <c r="B35" s="65" t="s">
        <v>204</v>
      </c>
      <c r="C35" s="65">
        <v>0</v>
      </c>
      <c r="D35" s="17"/>
      <c r="E35" s="22">
        <f>SUM(E36:E37)</f>
        <v>131747330</v>
      </c>
      <c r="F35" s="22">
        <f t="shared" ref="F35:G35" si="8">SUM(F36:F37)</f>
        <v>0</v>
      </c>
      <c r="G35" s="22">
        <f t="shared" si="8"/>
        <v>131747330</v>
      </c>
      <c r="H35" s="28"/>
      <c r="I35" s="22">
        <f t="shared" ref="I35:K35" si="9">SUM(I36:I37)</f>
        <v>131037968</v>
      </c>
      <c r="J35" s="22">
        <f t="shared" si="9"/>
        <v>0</v>
      </c>
      <c r="K35" s="22">
        <f t="shared" si="9"/>
        <v>131037968</v>
      </c>
      <c r="L35" s="29"/>
      <c r="M35" s="22">
        <f>SUM(M36:M37)</f>
        <v>709362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131747330</v>
      </c>
      <c r="F36" s="32">
        <v>0</v>
      </c>
      <c r="G36" s="32">
        <v>131747330</v>
      </c>
      <c r="H36" s="28"/>
      <c r="I36" s="32">
        <v>131037968</v>
      </c>
      <c r="J36" s="32">
        <v>0</v>
      </c>
      <c r="K36" s="32">
        <v>131037968</v>
      </c>
      <c r="L36" s="29"/>
      <c r="M36" s="32">
        <v>709362</v>
      </c>
      <c r="N36" s="33" t="s">
        <v>153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65" t="s">
        <v>207</v>
      </c>
      <c r="C38" s="65">
        <v>0</v>
      </c>
      <c r="D38" s="17"/>
      <c r="E38" s="38">
        <f>SUM(E39:E42)</f>
        <v>37328</v>
      </c>
      <c r="F38" s="38">
        <f t="shared" ref="F38:G38" si="10">SUM(F39:F42)</f>
        <v>0</v>
      </c>
      <c r="G38" s="38">
        <f t="shared" si="10"/>
        <v>37328</v>
      </c>
      <c r="H38" s="36"/>
      <c r="I38" s="38">
        <f t="shared" ref="I38:K38" si="11">SUM(I39:I42)</f>
        <v>37328</v>
      </c>
      <c r="J38" s="38">
        <f t="shared" si="11"/>
        <v>0</v>
      </c>
      <c r="K38" s="38">
        <f t="shared" si="11"/>
        <v>37328</v>
      </c>
      <c r="L38" s="29"/>
      <c r="M38" s="38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37328</v>
      </c>
      <c r="F41" s="32">
        <v>0</v>
      </c>
      <c r="G41" s="32">
        <v>37328</v>
      </c>
      <c r="H41" s="28"/>
      <c r="I41" s="32">
        <v>37328</v>
      </c>
      <c r="J41" s="32">
        <v>0</v>
      </c>
      <c r="K41" s="32">
        <v>37328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65" t="s">
        <v>212</v>
      </c>
      <c r="C43" s="65">
        <v>0</v>
      </c>
      <c r="D43" s="17"/>
      <c r="E43" s="37">
        <f>SUM(E44:E46)</f>
        <v>0</v>
      </c>
      <c r="F43" s="37">
        <f t="shared" ref="F43:G43" si="12">SUM(F44:F46)</f>
        <v>611754615</v>
      </c>
      <c r="G43" s="37">
        <f t="shared" si="12"/>
        <v>611754615</v>
      </c>
      <c r="H43" s="36"/>
      <c r="I43" s="37">
        <f t="shared" ref="I43:K43" si="13">SUM(I44:I46)</f>
        <v>611754717</v>
      </c>
      <c r="J43" s="37">
        <f t="shared" si="13"/>
        <v>0</v>
      </c>
      <c r="K43" s="37">
        <f t="shared" si="13"/>
        <v>611754717</v>
      </c>
      <c r="L43" s="74"/>
      <c r="M43" s="37">
        <f>SUM(M44:M46)</f>
        <v>-102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611754615</v>
      </c>
      <c r="G46" s="51">
        <v>611754615</v>
      </c>
      <c r="H46" s="28"/>
      <c r="I46" s="51">
        <v>611754717</v>
      </c>
      <c r="J46" s="51">
        <v>0</v>
      </c>
      <c r="K46" s="51">
        <v>611754717</v>
      </c>
      <c r="L46" s="29"/>
      <c r="M46" s="51">
        <v>-102</v>
      </c>
      <c r="N46" s="67" t="s">
        <v>153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73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596800</v>
      </c>
      <c r="F49" s="27">
        <f t="shared" ref="F49:G49" si="14">+F50</f>
        <v>0</v>
      </c>
      <c r="G49" s="27">
        <f t="shared" si="14"/>
        <v>596800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596800</v>
      </c>
      <c r="F50" s="22">
        <f t="shared" ref="F50:G50" si="15">SUM(F51:F52)</f>
        <v>0</v>
      </c>
      <c r="G50" s="22">
        <f t="shared" si="15"/>
        <v>596800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596800</v>
      </c>
      <c r="F51" s="25">
        <v>0</v>
      </c>
      <c r="G51" s="25">
        <v>596800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0">
    <mergeCell ref="E3:G3"/>
    <mergeCell ref="I3:K3"/>
    <mergeCell ref="M3:M4"/>
    <mergeCell ref="N3:N4"/>
    <mergeCell ref="B6:C6"/>
    <mergeCell ref="B24:C24"/>
    <mergeCell ref="B49:C49"/>
    <mergeCell ref="B50:C50"/>
    <mergeCell ref="B3:B4"/>
    <mergeCell ref="C3:C4"/>
  </mergeCells>
  <dataValidations count="1">
    <dataValidation type="list" allowBlank="1" showInputMessage="1" showErrorMessage="1" sqref="N39:N46 N16:N27 N30 N51:N53 N33:N34 N36 N7:N14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127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6655021752</v>
      </c>
      <c r="J5" s="27">
        <f t="shared" si="1"/>
        <v>-3229167246</v>
      </c>
      <c r="K5" s="27">
        <f t="shared" si="1"/>
        <v>3425854506</v>
      </c>
      <c r="L5" s="29"/>
      <c r="M5" s="27">
        <f>+M6+M24+M31+M35+M38+M43</f>
        <v>-3425854506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0</v>
      </c>
      <c r="F24" s="38">
        <f t="shared" ref="F24:G24" si="4">SUM(F25:F30)</f>
        <v>0</v>
      </c>
      <c r="G24" s="38">
        <f t="shared" si="4"/>
        <v>0</v>
      </c>
      <c r="H24" s="28"/>
      <c r="I24" s="38">
        <f t="shared" ref="I24:K24" si="5">SUM(I25:I30)</f>
        <v>0</v>
      </c>
      <c r="J24" s="38">
        <f t="shared" si="5"/>
        <v>0</v>
      </c>
      <c r="K24" s="38">
        <f t="shared" si="5"/>
        <v>0</v>
      </c>
      <c r="L24" s="2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3229167246</v>
      </c>
      <c r="J31" s="42">
        <f t="shared" si="7"/>
        <v>-3229167246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36">
        <v>0</v>
      </c>
      <c r="J32" s="25">
        <v>0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3229167246</v>
      </c>
      <c r="J33" s="32">
        <v>-3229167246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9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196649460</v>
      </c>
      <c r="J35" s="22">
        <f t="shared" si="9"/>
        <v>0</v>
      </c>
      <c r="K35" s="22">
        <f t="shared" si="9"/>
        <v>196649460</v>
      </c>
      <c r="L35" s="29"/>
      <c r="M35" s="22">
        <f>SUM(M36:M37)</f>
        <v>-196649460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196649460</v>
      </c>
      <c r="J36" s="32">
        <v>0</v>
      </c>
      <c r="K36" s="32">
        <v>196649460</v>
      </c>
      <c r="L36" s="29"/>
      <c r="M36" s="32">
        <v>-196649460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8">
        <f>SUM(E39:E42)</f>
        <v>0</v>
      </c>
      <c r="F38" s="38">
        <f t="shared" ref="F38:G38" si="10">SUM(F39:F42)</f>
        <v>0</v>
      </c>
      <c r="G38" s="38">
        <f t="shared" si="10"/>
        <v>0</v>
      </c>
      <c r="H38" s="36"/>
      <c r="I38" s="38">
        <f t="shared" ref="I38:K38" si="11">SUM(I39:I42)</f>
        <v>37800</v>
      </c>
      <c r="J38" s="38">
        <f t="shared" si="11"/>
        <v>0</v>
      </c>
      <c r="K38" s="38">
        <f t="shared" si="11"/>
        <v>37800</v>
      </c>
      <c r="L38" s="39"/>
      <c r="M38" s="38">
        <f>SUM(M39:M42)</f>
        <v>-37800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37800</v>
      </c>
      <c r="J41" s="32">
        <v>0</v>
      </c>
      <c r="K41" s="32">
        <v>37800</v>
      </c>
      <c r="L41" s="29"/>
      <c r="M41" s="32">
        <v>-37800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3229167246</v>
      </c>
      <c r="J43" s="37">
        <f t="shared" si="13"/>
        <v>0</v>
      </c>
      <c r="K43" s="37">
        <f t="shared" si="13"/>
        <v>3229167246</v>
      </c>
      <c r="L43" s="48"/>
      <c r="M43" s="37">
        <f>SUM(M44:M46)</f>
        <v>-3229167246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3229167246</v>
      </c>
      <c r="J46" s="51">
        <v>0</v>
      </c>
      <c r="K46" s="51">
        <v>3229167246</v>
      </c>
      <c r="L46" s="29"/>
      <c r="M46" s="51">
        <v>-3229167246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2:N34 N36:N37 N24:N30 N51:N53 N39:N45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N46 N7:N23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128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266178015</v>
      </c>
      <c r="J5" s="27">
        <f t="shared" si="1"/>
        <v>0</v>
      </c>
      <c r="K5" s="27">
        <f t="shared" si="1"/>
        <v>266178015</v>
      </c>
      <c r="L5" s="29"/>
      <c r="M5" s="27">
        <f>+M6+M24+M31+M35+M38+M43</f>
        <v>-266178015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127271166</v>
      </c>
      <c r="J24" s="37">
        <f t="shared" si="5"/>
        <v>0</v>
      </c>
      <c r="K24" s="37">
        <f t="shared" si="5"/>
        <v>127271166</v>
      </c>
      <c r="L24" s="39"/>
      <c r="M24" s="37">
        <f>SUM(M25:M30)</f>
        <v>-127271166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5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127271166</v>
      </c>
      <c r="J26" s="32">
        <v>0</v>
      </c>
      <c r="K26" s="32">
        <v>127271166</v>
      </c>
      <c r="L26" s="29"/>
      <c r="M26" s="32">
        <v>-127271166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5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5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36">
        <v>0</v>
      </c>
      <c r="J32" s="25">
        <v>0</v>
      </c>
      <c r="K32" s="25">
        <v>0</v>
      </c>
      <c r="L32" s="29"/>
      <c r="M32" s="25">
        <v>0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0</v>
      </c>
      <c r="J33" s="32">
        <v>0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138880318</v>
      </c>
      <c r="J35" s="22">
        <f t="shared" si="9"/>
        <v>0</v>
      </c>
      <c r="K35" s="22">
        <f t="shared" si="9"/>
        <v>138880318</v>
      </c>
      <c r="L35" s="29"/>
      <c r="M35" s="22">
        <f>SUM(M36:M37)</f>
        <v>-138880318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138880318</v>
      </c>
      <c r="J36" s="32">
        <v>0</v>
      </c>
      <c r="K36" s="32">
        <v>138880318</v>
      </c>
      <c r="L36" s="29"/>
      <c r="M36" s="32">
        <v>-138880318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26531</v>
      </c>
      <c r="J38" s="37">
        <f t="shared" si="11"/>
        <v>0</v>
      </c>
      <c r="K38" s="37">
        <f t="shared" si="11"/>
        <v>26531</v>
      </c>
      <c r="L38" s="39"/>
      <c r="M38" s="37">
        <f>SUM(M39:M42)</f>
        <v>-26531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26531</v>
      </c>
      <c r="J41" s="32">
        <v>0</v>
      </c>
      <c r="K41" s="32">
        <v>26531</v>
      </c>
      <c r="L41" s="29"/>
      <c r="M41" s="32">
        <v>-26531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32:N34 N36:N37 N51:N53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129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1158568746</v>
      </c>
      <c r="F5" s="27">
        <f t="shared" ref="F5:G5" si="0">+F6+F24+F31+F35+F38+F43</f>
        <v>0</v>
      </c>
      <c r="G5" s="27">
        <f t="shared" si="0"/>
        <v>1158568746</v>
      </c>
      <c r="H5" s="28"/>
      <c r="I5" s="27">
        <f t="shared" ref="I5:K5" si="1">+I6+I24+I31+I35+I38+I43</f>
        <v>184966775</v>
      </c>
      <c r="J5" s="27">
        <f t="shared" si="1"/>
        <v>3231750</v>
      </c>
      <c r="K5" s="27">
        <f t="shared" si="1"/>
        <v>188198525</v>
      </c>
      <c r="L5" s="29"/>
      <c r="M5" s="27">
        <f>+M6+M24+M31+M35+M38+M43</f>
        <v>970370221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966429255</v>
      </c>
      <c r="F6" s="22">
        <f t="shared" ref="F6:G6" si="2">SUM(F7:F23)</f>
        <v>0</v>
      </c>
      <c r="G6" s="22">
        <f t="shared" si="2"/>
        <v>966429255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966429255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88879808</v>
      </c>
      <c r="F8" s="25">
        <v>0</v>
      </c>
      <c r="G8" s="25">
        <v>88879808</v>
      </c>
      <c r="H8" s="28"/>
      <c r="I8" s="25"/>
      <c r="J8" s="25">
        <v>0</v>
      </c>
      <c r="K8" s="25">
        <v>0</v>
      </c>
      <c r="L8" s="29"/>
      <c r="M8" s="25">
        <v>88879808</v>
      </c>
      <c r="N8" s="15" t="s">
        <v>147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689869456</v>
      </c>
      <c r="F9" s="32">
        <v>0</v>
      </c>
      <c r="G9" s="32">
        <v>689869456</v>
      </c>
      <c r="H9" s="28"/>
      <c r="I9" s="32"/>
      <c r="J9" s="32">
        <v>0</v>
      </c>
      <c r="K9" s="32">
        <v>0</v>
      </c>
      <c r="L9" s="29"/>
      <c r="M9" s="32">
        <v>689869456</v>
      </c>
      <c r="N9" s="33" t="s">
        <v>147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177560927</v>
      </c>
      <c r="F11" s="32">
        <v>0</v>
      </c>
      <c r="G11" s="32">
        <v>177560927</v>
      </c>
      <c r="H11" s="28"/>
      <c r="I11" s="32"/>
      <c r="J11" s="32">
        <v>0</v>
      </c>
      <c r="K11" s="32">
        <v>0</v>
      </c>
      <c r="L11" s="29"/>
      <c r="M11" s="32">
        <v>177560927</v>
      </c>
      <c r="N11" s="33" t="s">
        <v>147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977673</v>
      </c>
      <c r="F12" s="25">
        <v>0</v>
      </c>
      <c r="G12" s="25">
        <v>977673</v>
      </c>
      <c r="H12" s="28"/>
      <c r="I12" s="25"/>
      <c r="J12" s="25">
        <v>0</v>
      </c>
      <c r="K12" s="25">
        <v>0</v>
      </c>
      <c r="L12" s="29"/>
      <c r="M12" s="25">
        <v>977673</v>
      </c>
      <c r="N12" s="15" t="s">
        <v>147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511798</v>
      </c>
      <c r="F13" s="32">
        <v>0</v>
      </c>
      <c r="G13" s="32">
        <v>511798</v>
      </c>
      <c r="H13" s="28"/>
      <c r="I13" s="32"/>
      <c r="J13" s="32">
        <v>0</v>
      </c>
      <c r="K13" s="32">
        <v>0</v>
      </c>
      <c r="L13" s="29"/>
      <c r="M13" s="32">
        <v>511798</v>
      </c>
      <c r="N13" s="33" t="s">
        <v>147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8025491</v>
      </c>
      <c r="F14" s="25">
        <v>0</v>
      </c>
      <c r="G14" s="25">
        <v>8025491</v>
      </c>
      <c r="H14" s="28"/>
      <c r="I14" s="25"/>
      <c r="J14" s="25">
        <v>0</v>
      </c>
      <c r="K14" s="25">
        <v>0</v>
      </c>
      <c r="L14" s="29"/>
      <c r="M14" s="25">
        <v>8025491</v>
      </c>
      <c r="N14" s="15" t="s">
        <v>147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604102</v>
      </c>
      <c r="F22" s="25">
        <v>0</v>
      </c>
      <c r="G22" s="25">
        <v>604102</v>
      </c>
      <c r="H22" s="28"/>
      <c r="I22" s="25"/>
      <c r="J22" s="25">
        <v>0</v>
      </c>
      <c r="K22" s="25">
        <v>0</v>
      </c>
      <c r="L22" s="29"/>
      <c r="M22" s="25">
        <v>604102</v>
      </c>
      <c r="N22" s="15" t="s">
        <v>147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3205360</v>
      </c>
      <c r="F24" s="38">
        <f t="shared" ref="F24:G24" si="4">SUM(F25:F30)</f>
        <v>0</v>
      </c>
      <c r="G24" s="38">
        <f t="shared" si="4"/>
        <v>3205360</v>
      </c>
      <c r="H24" s="36"/>
      <c r="I24" s="38">
        <f t="shared" ref="I24:K24" si="5">SUM(I25:I30)</f>
        <v>3205360</v>
      </c>
      <c r="J24" s="38">
        <f t="shared" si="5"/>
        <v>0</v>
      </c>
      <c r="K24" s="38">
        <f t="shared" si="5"/>
        <v>3205360</v>
      </c>
      <c r="L24" s="2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3205360</v>
      </c>
      <c r="F27" s="25">
        <v>0</v>
      </c>
      <c r="G27" s="25">
        <v>3205360</v>
      </c>
      <c r="H27" s="28"/>
      <c r="I27" s="25">
        <v>3205360</v>
      </c>
      <c r="J27" s="25">
        <v>0</v>
      </c>
      <c r="K27" s="25">
        <v>3205360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>
        <v>0</v>
      </c>
      <c r="F32" s="25">
        <v>0</v>
      </c>
      <c r="G32" s="25">
        <v>0</v>
      </c>
      <c r="H32" s="28"/>
      <c r="I32" s="36">
        <v>0</v>
      </c>
      <c r="J32" s="25">
        <v>0</v>
      </c>
      <c r="K32" s="25">
        <v>0</v>
      </c>
      <c r="L32" s="29"/>
      <c r="M32" s="25">
        <v>0</v>
      </c>
      <c r="N32" s="36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0</v>
      </c>
      <c r="F33" s="32">
        <v>0</v>
      </c>
      <c r="G33" s="32">
        <v>0</v>
      </c>
      <c r="H33" s="28"/>
      <c r="I33" s="32">
        <v>0</v>
      </c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0</v>
      </c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185702381</v>
      </c>
      <c r="F35" s="22">
        <f t="shared" ref="F35:G35" si="8">SUM(F36:F37)</f>
        <v>0</v>
      </c>
      <c r="G35" s="22">
        <f t="shared" si="8"/>
        <v>185702381</v>
      </c>
      <c r="H35" s="28"/>
      <c r="I35" s="22">
        <f t="shared" ref="I35:K35" si="9">SUM(I36:I37)</f>
        <v>181761415</v>
      </c>
      <c r="J35" s="22">
        <f t="shared" si="9"/>
        <v>0</v>
      </c>
      <c r="K35" s="22">
        <f t="shared" si="9"/>
        <v>181761415</v>
      </c>
      <c r="L35" s="29"/>
      <c r="M35" s="22">
        <f>SUM(M36:M37)</f>
        <v>3940966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185702381</v>
      </c>
      <c r="F36" s="32">
        <v>0</v>
      </c>
      <c r="G36" s="32">
        <v>185702381</v>
      </c>
      <c r="H36" s="28"/>
      <c r="I36" s="32">
        <v>181761415</v>
      </c>
      <c r="J36" s="32">
        <v>0</v>
      </c>
      <c r="K36" s="32">
        <v>181761415</v>
      </c>
      <c r="L36" s="29"/>
      <c r="M36" s="32">
        <v>3940966</v>
      </c>
      <c r="N36" s="33" t="s">
        <v>148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3231750</v>
      </c>
      <c r="F38" s="37">
        <f t="shared" ref="F38:G38" si="10">SUM(F39:F42)</f>
        <v>0</v>
      </c>
      <c r="G38" s="37">
        <f t="shared" si="10"/>
        <v>3231750</v>
      </c>
      <c r="H38" s="28"/>
      <c r="I38" s="37">
        <f t="shared" ref="I38:K38" si="11">SUM(I39:I42)</f>
        <v>0</v>
      </c>
      <c r="J38" s="37">
        <f t="shared" si="11"/>
        <v>3231750</v>
      </c>
      <c r="K38" s="37">
        <f t="shared" si="11"/>
        <v>3231750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3231750</v>
      </c>
      <c r="F39" s="32">
        <v>0</v>
      </c>
      <c r="G39" s="32">
        <v>3231750</v>
      </c>
      <c r="H39" s="28"/>
      <c r="I39" s="32">
        <v>0</v>
      </c>
      <c r="J39" s="32">
        <v>3231750</v>
      </c>
      <c r="K39" s="32">
        <v>3231750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4599510</v>
      </c>
      <c r="F49" s="27">
        <f t="shared" ref="F49:G49" si="14">+F50</f>
        <v>0</v>
      </c>
      <c r="G49" s="27">
        <f t="shared" si="14"/>
        <v>4599510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4599510</v>
      </c>
      <c r="F50" s="22">
        <f t="shared" ref="F50:G50" si="15">SUM(F51:F52)</f>
        <v>0</v>
      </c>
      <c r="G50" s="22">
        <f t="shared" si="15"/>
        <v>4599510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4599510</v>
      </c>
      <c r="F51" s="25">
        <v>0</v>
      </c>
      <c r="G51" s="25">
        <v>4599510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9:N45 N51:N53 N16:N27 N36 N7:N14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221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1927687060</v>
      </c>
      <c r="F5" s="27">
        <f t="shared" ref="F5:G5" si="0">+F6+F24+F31+F35+F38+F43</f>
        <v>115056421</v>
      </c>
      <c r="G5" s="27">
        <f t="shared" si="0"/>
        <v>2042743481</v>
      </c>
      <c r="H5" s="28"/>
      <c r="I5" s="27">
        <f t="shared" ref="I5:K5" si="1">+I6+I24+I31+I35+I38+I43</f>
        <v>2038226969</v>
      </c>
      <c r="J5" s="27">
        <f t="shared" si="1"/>
        <v>2000000</v>
      </c>
      <c r="K5" s="27">
        <f t="shared" si="1"/>
        <v>2040226969</v>
      </c>
      <c r="L5" s="29"/>
      <c r="M5" s="27">
        <f>+M6+M24+M31+M35+M38+M43</f>
        <v>2516512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4496514</v>
      </c>
      <c r="F6" s="22">
        <f t="shared" ref="F6:G6" si="2">SUM(F7:F23)</f>
        <v>0</v>
      </c>
      <c r="G6" s="22">
        <f t="shared" si="2"/>
        <v>4496514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4496514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9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4110195</v>
      </c>
      <c r="F10" s="25">
        <v>0</v>
      </c>
      <c r="G10" s="25">
        <v>4110195</v>
      </c>
      <c r="H10" s="28"/>
      <c r="I10" s="25">
        <v>0</v>
      </c>
      <c r="J10" s="25">
        <v>0</v>
      </c>
      <c r="K10" s="25">
        <v>0</v>
      </c>
      <c r="L10" s="29"/>
      <c r="M10" s="25">
        <v>4110195</v>
      </c>
      <c r="N10" s="75" t="s">
        <v>147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6001</v>
      </c>
      <c r="F11" s="32">
        <v>0</v>
      </c>
      <c r="G11" s="32">
        <v>6001</v>
      </c>
      <c r="H11" s="28"/>
      <c r="I11" s="32">
        <v>0</v>
      </c>
      <c r="J11" s="32">
        <v>0</v>
      </c>
      <c r="K11" s="32">
        <v>0</v>
      </c>
      <c r="L11" s="29"/>
      <c r="M11" s="32">
        <v>6001</v>
      </c>
      <c r="N11" s="33" t="s">
        <v>147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16050</v>
      </c>
      <c r="F13" s="32">
        <v>0</v>
      </c>
      <c r="G13" s="32">
        <v>16050</v>
      </c>
      <c r="H13" s="28"/>
      <c r="I13" s="32">
        <v>0</v>
      </c>
      <c r="J13" s="32">
        <v>0</v>
      </c>
      <c r="K13" s="32">
        <v>0</v>
      </c>
      <c r="L13" s="29"/>
      <c r="M13" s="32">
        <v>16050</v>
      </c>
      <c r="N13" s="33" t="s">
        <v>147</v>
      </c>
    </row>
    <row r="14" spans="1:14" s="1" customFormat="1" ht="26.25" customHeight="1" outlineLevel="1" x14ac:dyDescent="0.55000000000000004">
      <c r="A14" s="13"/>
      <c r="B14" s="34">
        <v>1.8</v>
      </c>
      <c r="C14" s="35" t="s">
        <v>173</v>
      </c>
      <c r="D14" s="17"/>
      <c r="E14" s="78">
        <v>55</v>
      </c>
      <c r="F14" s="25">
        <v>0</v>
      </c>
      <c r="G14" s="25">
        <v>55</v>
      </c>
      <c r="H14" s="28"/>
      <c r="I14" s="25">
        <v>0</v>
      </c>
      <c r="J14" s="25">
        <v>0</v>
      </c>
      <c r="K14" s="25">
        <v>0</v>
      </c>
      <c r="L14" s="29"/>
      <c r="M14" s="25">
        <v>55</v>
      </c>
      <c r="N14" s="75" t="s">
        <v>147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9762</v>
      </c>
      <c r="F15" s="32">
        <v>0</v>
      </c>
      <c r="G15" s="32">
        <v>9762</v>
      </c>
      <c r="H15" s="28"/>
      <c r="I15" s="32">
        <v>0</v>
      </c>
      <c r="J15" s="32">
        <v>0</v>
      </c>
      <c r="K15" s="32">
        <v>0</v>
      </c>
      <c r="L15" s="29"/>
      <c r="M15" s="32">
        <v>9762</v>
      </c>
      <c r="N15" s="33" t="s">
        <v>147</v>
      </c>
    </row>
    <row r="16" spans="1:14" s="1" customFormat="1" ht="18" customHeight="1" outlineLevel="1" x14ac:dyDescent="0.55000000000000004">
      <c r="A16" s="13"/>
      <c r="B16" s="34" t="s">
        <v>175</v>
      </c>
      <c r="C16" s="35" t="s">
        <v>176</v>
      </c>
      <c r="D16" s="17"/>
      <c r="E16" s="78">
        <v>37685</v>
      </c>
      <c r="F16" s="25">
        <v>0</v>
      </c>
      <c r="G16" s="25">
        <v>37685</v>
      </c>
      <c r="H16" s="28"/>
      <c r="I16" s="25">
        <v>0</v>
      </c>
      <c r="J16" s="25">
        <v>0</v>
      </c>
      <c r="K16" s="25">
        <v>0</v>
      </c>
      <c r="L16" s="29"/>
      <c r="M16" s="25">
        <v>37685</v>
      </c>
      <c r="N16" s="75" t="s">
        <v>147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316606</v>
      </c>
      <c r="F21" s="32">
        <v>0</v>
      </c>
      <c r="G21" s="32">
        <v>316606</v>
      </c>
      <c r="H21" s="28"/>
      <c r="I21" s="32">
        <v>0</v>
      </c>
      <c r="J21" s="32">
        <v>0</v>
      </c>
      <c r="K21" s="32">
        <v>0</v>
      </c>
      <c r="L21" s="29"/>
      <c r="M21" s="32">
        <v>316606</v>
      </c>
      <c r="N21" s="33" t="s">
        <v>147</v>
      </c>
    </row>
    <row r="22" spans="1:14" s="1" customFormat="1" ht="23.25" customHeight="1" outlineLevel="1" x14ac:dyDescent="0.55000000000000004">
      <c r="A22" s="13"/>
      <c r="B22" s="34" t="s">
        <v>187</v>
      </c>
      <c r="C22" s="35" t="s">
        <v>188</v>
      </c>
      <c r="D22" s="17"/>
      <c r="E22" s="78">
        <v>160</v>
      </c>
      <c r="F22" s="25">
        <v>0</v>
      </c>
      <c r="G22" s="25">
        <v>160</v>
      </c>
      <c r="H22" s="28"/>
      <c r="I22" s="25">
        <v>0</v>
      </c>
      <c r="J22" s="25">
        <v>0</v>
      </c>
      <c r="K22" s="25">
        <v>0</v>
      </c>
      <c r="L22" s="29"/>
      <c r="M22" s="25">
        <v>160</v>
      </c>
      <c r="N22" s="75" t="s">
        <v>147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1921817202</v>
      </c>
      <c r="F31" s="42">
        <f t="shared" ref="F31:G31" si="6">SUM(F32:F34)</f>
        <v>115056421</v>
      </c>
      <c r="G31" s="42">
        <f t="shared" si="6"/>
        <v>2036873623</v>
      </c>
      <c r="H31" s="43"/>
      <c r="I31" s="42">
        <f t="shared" ref="I31:K31" si="7">SUM(I32:I34)</f>
        <v>2036853625</v>
      </c>
      <c r="J31" s="42">
        <f t="shared" si="7"/>
        <v>2000000</v>
      </c>
      <c r="K31" s="42">
        <f t="shared" si="7"/>
        <v>2038853625</v>
      </c>
      <c r="L31" s="44"/>
      <c r="M31" s="42">
        <f>SUM(M32:M34)</f>
        <v>-1980002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>
        <v>0</v>
      </c>
      <c r="F32" s="25">
        <v>32873263</v>
      </c>
      <c r="G32" s="25">
        <v>32873263</v>
      </c>
      <c r="H32" s="28"/>
      <c r="I32" s="28">
        <v>581958179</v>
      </c>
      <c r="J32" s="25">
        <v>0</v>
      </c>
      <c r="K32" s="25">
        <v>581958179</v>
      </c>
      <c r="L32" s="29"/>
      <c r="M32" s="25">
        <v>-549084916</v>
      </c>
      <c r="N32" s="19" t="s">
        <v>153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1921797202</v>
      </c>
      <c r="F33" s="32">
        <v>82183158</v>
      </c>
      <c r="G33" s="32">
        <v>2003980360</v>
      </c>
      <c r="H33" s="28"/>
      <c r="I33" s="32">
        <v>1454895446</v>
      </c>
      <c r="J33" s="32">
        <v>0</v>
      </c>
      <c r="K33" s="32">
        <v>1454895446</v>
      </c>
      <c r="L33" s="29"/>
      <c r="M33" s="32">
        <v>549084914</v>
      </c>
      <c r="N33" s="33" t="s">
        <v>153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20000</v>
      </c>
      <c r="F34" s="25">
        <v>0</v>
      </c>
      <c r="G34" s="25">
        <v>20000</v>
      </c>
      <c r="H34" s="28"/>
      <c r="I34" s="25">
        <v>0</v>
      </c>
      <c r="J34" s="25">
        <v>2000000</v>
      </c>
      <c r="K34" s="25">
        <v>2000000</v>
      </c>
      <c r="L34" s="29"/>
      <c r="M34" s="25">
        <v>-1980000</v>
      </c>
      <c r="N34" s="15" t="s">
        <v>150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1373344</v>
      </c>
      <c r="F35" s="22">
        <f t="shared" ref="F35:G35" si="8">SUM(F36:F37)</f>
        <v>0</v>
      </c>
      <c r="G35" s="22">
        <f t="shared" si="8"/>
        <v>1373344</v>
      </c>
      <c r="H35" s="28"/>
      <c r="I35" s="22">
        <f t="shared" ref="I35:K35" si="9">SUM(I36:I37)</f>
        <v>1373344</v>
      </c>
      <c r="J35" s="22">
        <f t="shared" si="9"/>
        <v>0</v>
      </c>
      <c r="K35" s="22">
        <f t="shared" si="9"/>
        <v>1373344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1373344</v>
      </c>
      <c r="F36" s="32">
        <v>0</v>
      </c>
      <c r="G36" s="32">
        <v>1373344</v>
      </c>
      <c r="H36" s="28"/>
      <c r="I36" s="32">
        <v>1373344</v>
      </c>
      <c r="J36" s="32">
        <v>0</v>
      </c>
      <c r="K36" s="32">
        <v>1373344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/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77">
        <f>+E50</f>
        <v>7008000</v>
      </c>
      <c r="F49" s="77">
        <f t="shared" ref="F49:G49" si="14">+F50</f>
        <v>0</v>
      </c>
      <c r="G49" s="77">
        <f t="shared" si="14"/>
        <v>7008000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7008000</v>
      </c>
      <c r="F50" s="22">
        <f t="shared" ref="F50:G50" si="15">SUM(F51:F52)</f>
        <v>0</v>
      </c>
      <c r="G50" s="22">
        <f t="shared" si="15"/>
        <v>7008000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7008000</v>
      </c>
      <c r="F51" s="25">
        <v>0</v>
      </c>
      <c r="G51" s="25">
        <v>7008000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50:C50"/>
    <mergeCell ref="B43:C43"/>
    <mergeCell ref="B31:C31"/>
    <mergeCell ref="B35:C35"/>
    <mergeCell ref="B38:C38"/>
    <mergeCell ref="B49:C49"/>
  </mergeCells>
  <dataValidations count="1">
    <dataValidation type="list" allowBlank="1" showInputMessage="1" showErrorMessage="1" sqref="N39:N45 N36 N51:N53 N32:N34 N7:N30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2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130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2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2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2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2" x14ac:dyDescent="0.55000000000000004">
      <c r="A5" s="13"/>
      <c r="B5" s="57" t="s">
        <v>154</v>
      </c>
      <c r="C5" s="57"/>
      <c r="D5" s="17"/>
      <c r="E5" s="27">
        <f>+E6+E24+E31+E35+E38+E43</f>
        <v>2058306703</v>
      </c>
      <c r="F5" s="27">
        <f t="shared" ref="F5:G5" si="0">+F6+F24+F31+F35+F38+F43</f>
        <v>0</v>
      </c>
      <c r="G5" s="27">
        <f t="shared" si="0"/>
        <v>2058306703</v>
      </c>
      <c r="H5" s="28"/>
      <c r="I5" s="27">
        <f t="shared" ref="I5:K5" si="1">+I6+I24+I31+I35+I38+I43</f>
        <v>2042371531</v>
      </c>
      <c r="J5" s="27">
        <f t="shared" si="1"/>
        <v>2000000</v>
      </c>
      <c r="K5" s="27">
        <f t="shared" si="1"/>
        <v>2044371531</v>
      </c>
      <c r="L5" s="29"/>
      <c r="M5" s="27">
        <f>+M6+M24+M31+M35+M38+M43</f>
        <v>13935172</v>
      </c>
      <c r="N5" s="71"/>
    </row>
    <row r="6" spans="1:14" s="1" customFormat="1" outlineLevel="2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2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147</v>
      </c>
    </row>
    <row r="8" spans="1:14" s="1" customFormat="1" outlineLevel="2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147</v>
      </c>
    </row>
    <row r="9" spans="1:14" s="1" customFormat="1" outlineLevel="2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147</v>
      </c>
    </row>
    <row r="10" spans="1:14" s="1" customFormat="1" outlineLevel="2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147</v>
      </c>
    </row>
    <row r="11" spans="1:14" s="1" customFormat="1" outlineLevel="2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147</v>
      </c>
    </row>
    <row r="12" spans="1:14" s="1" customFormat="1" outlineLevel="2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147</v>
      </c>
    </row>
    <row r="13" spans="1:14" s="1" customFormat="1" outlineLevel="2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147</v>
      </c>
    </row>
    <row r="14" spans="1:14" s="1" customFormat="1" outlineLevel="2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147</v>
      </c>
    </row>
    <row r="15" spans="1:14" s="1" customFormat="1" outlineLevel="2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147</v>
      </c>
    </row>
    <row r="16" spans="1:14" s="1" customFormat="1" outlineLevel="2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147</v>
      </c>
    </row>
    <row r="17" spans="1:14" s="1" customFormat="1" outlineLevel="2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147</v>
      </c>
    </row>
    <row r="18" spans="1:14" s="1" customFormat="1" outlineLevel="2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147</v>
      </c>
    </row>
    <row r="19" spans="1:14" s="1" customFormat="1" outlineLevel="2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147</v>
      </c>
    </row>
    <row r="20" spans="1:14" s="1" customFormat="1" outlineLevel="2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147</v>
      </c>
    </row>
    <row r="21" spans="1:14" s="1" customFormat="1" outlineLevel="2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147</v>
      </c>
    </row>
    <row r="22" spans="1:14" s="1" customFormat="1" outlineLevel="2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147</v>
      </c>
    </row>
    <row r="23" spans="1:14" s="1" customFormat="1" outlineLevel="2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147</v>
      </c>
    </row>
    <row r="24" spans="1:14" s="1" customFormat="1" outlineLevel="2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2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2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2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2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2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2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2" x14ac:dyDescent="0.55000000000000004">
      <c r="A31" s="13"/>
      <c r="B31" s="96" t="s">
        <v>198</v>
      </c>
      <c r="C31" s="96">
        <v>0</v>
      </c>
      <c r="D31" s="17"/>
      <c r="E31" s="42">
        <f>SUM(E32:E34)</f>
        <v>2058306703</v>
      </c>
      <c r="F31" s="42">
        <f t="shared" ref="F31:G31" si="6">SUM(F32:F34)</f>
        <v>0</v>
      </c>
      <c r="G31" s="42">
        <f t="shared" si="6"/>
        <v>2058306703</v>
      </c>
      <c r="H31" s="43"/>
      <c r="I31" s="42">
        <f t="shared" ref="I31:K31" si="7">SUM(I32:I34)</f>
        <v>2042351231</v>
      </c>
      <c r="J31" s="42">
        <f t="shared" si="7"/>
        <v>2000000</v>
      </c>
      <c r="K31" s="42">
        <f t="shared" si="7"/>
        <v>2044351231</v>
      </c>
      <c r="L31" s="44"/>
      <c r="M31" s="42">
        <f>SUM(M32:M34)</f>
        <v>13955472</v>
      </c>
      <c r="N31" s="45"/>
    </row>
    <row r="32" spans="1:14" s="1" customFormat="1" outlineLevel="2" x14ac:dyDescent="0.55000000000000004">
      <c r="A32" s="13"/>
      <c r="B32" s="34" t="s">
        <v>199</v>
      </c>
      <c r="C32" s="35" t="s">
        <v>200</v>
      </c>
      <c r="D32" s="17"/>
      <c r="E32" s="28">
        <v>587516200</v>
      </c>
      <c r="F32" s="25">
        <v>0</v>
      </c>
      <c r="G32" s="25">
        <v>587516200</v>
      </c>
      <c r="H32" s="28"/>
      <c r="I32" s="28">
        <v>583287602</v>
      </c>
      <c r="J32" s="25">
        <v>0</v>
      </c>
      <c r="K32" s="25">
        <v>583287602</v>
      </c>
      <c r="L32" s="29"/>
      <c r="M32" s="25">
        <v>4228598</v>
      </c>
      <c r="N32" s="15" t="s">
        <v>151</v>
      </c>
    </row>
    <row r="33" spans="1:14" s="1" customFormat="1" outlineLevel="2" x14ac:dyDescent="0.55000000000000004">
      <c r="A33" s="13"/>
      <c r="B33" s="30" t="s">
        <v>201</v>
      </c>
      <c r="C33" s="31" t="s">
        <v>202</v>
      </c>
      <c r="D33" s="17"/>
      <c r="E33" s="32">
        <v>1468790503</v>
      </c>
      <c r="F33" s="32">
        <v>0</v>
      </c>
      <c r="G33" s="32">
        <v>1468790503</v>
      </c>
      <c r="H33" s="28"/>
      <c r="I33" s="32">
        <v>1459063629</v>
      </c>
      <c r="J33" s="32">
        <v>0</v>
      </c>
      <c r="K33" s="32">
        <v>1459063629</v>
      </c>
      <c r="L33" s="29"/>
      <c r="M33" s="32">
        <v>9726874</v>
      </c>
      <c r="N33" s="33" t="s">
        <v>151</v>
      </c>
    </row>
    <row r="34" spans="1:14" s="1" customFormat="1" outlineLevel="2" x14ac:dyDescent="0.55000000000000004">
      <c r="A34" s="13"/>
      <c r="B34" s="34">
        <v>3.3</v>
      </c>
      <c r="C34" s="35" t="s">
        <v>203</v>
      </c>
      <c r="D34" s="17"/>
      <c r="E34" s="25">
        <v>2000000</v>
      </c>
      <c r="F34" s="25">
        <v>0</v>
      </c>
      <c r="G34" s="25">
        <v>2000000</v>
      </c>
      <c r="H34" s="28"/>
      <c r="I34" s="25">
        <v>0</v>
      </c>
      <c r="J34" s="25">
        <v>2000000</v>
      </c>
      <c r="K34" s="25">
        <v>2000000</v>
      </c>
      <c r="L34" s="29"/>
      <c r="M34" s="25">
        <v>0</v>
      </c>
      <c r="N34" s="15"/>
    </row>
    <row r="35" spans="1:14" s="1" customFormat="1" outlineLevel="2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20300</v>
      </c>
      <c r="J35" s="22">
        <f t="shared" si="9"/>
        <v>0</v>
      </c>
      <c r="K35" s="22">
        <f t="shared" si="9"/>
        <v>20300</v>
      </c>
      <c r="L35" s="29"/>
      <c r="M35" s="22">
        <f>SUM(M36:M37)</f>
        <v>-20300</v>
      </c>
      <c r="N35" s="22"/>
    </row>
    <row r="36" spans="1:14" s="1" customFormat="1" outlineLevel="2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20300</v>
      </c>
      <c r="J36" s="32">
        <v>0</v>
      </c>
      <c r="K36" s="32">
        <v>20300</v>
      </c>
      <c r="L36" s="29"/>
      <c r="M36" s="32">
        <v>-20300</v>
      </c>
      <c r="N36" s="33" t="s">
        <v>150</v>
      </c>
    </row>
    <row r="37" spans="1:14" s="1" customFormat="1" outlineLevel="2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2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2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2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2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2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2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2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2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2" thickBot="1" x14ac:dyDescent="0.6">
      <c r="A46" s="13"/>
      <c r="B46" s="30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ht="14.5" outlineLevel="2" thickTop="1" x14ac:dyDescent="0.55000000000000004">
      <c r="A47" s="13"/>
      <c r="B47" s="80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79"/>
      <c r="N47" s="55"/>
    </row>
    <row r="48" spans="1:14" s="1" customFormat="1" outlineLevel="2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2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2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2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2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2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9:N45 N36 N32:N34 N51:N53 N24:N27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6" sqref="A6"/>
    </sheetView>
  </sheetViews>
  <sheetFormatPr defaultRowHeight="14.25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7" ht="18.25" x14ac:dyDescent="0.85">
      <c r="A1" s="14" t="s">
        <v>0</v>
      </c>
      <c r="B1" s="13"/>
      <c r="C1" s="1"/>
      <c r="D1" s="17"/>
      <c r="E1" s="1"/>
      <c r="F1" s="1"/>
      <c r="G1" s="1"/>
      <c r="H1" s="17"/>
      <c r="I1" s="1"/>
      <c r="J1" s="20"/>
      <c r="K1" s="21"/>
      <c r="L1" s="18"/>
      <c r="M1" s="1"/>
      <c r="N1" s="19"/>
      <c r="O1" s="1"/>
      <c r="P1" s="1"/>
      <c r="Q1" s="1"/>
    </row>
    <row r="2" spans="1:17" x14ac:dyDescent="0.65">
      <c r="A2" s="88" t="s">
        <v>291</v>
      </c>
      <c r="B2" s="16"/>
      <c r="C2" s="23"/>
      <c r="D2" s="17"/>
      <c r="E2" s="1"/>
      <c r="F2" s="1"/>
      <c r="G2" s="1"/>
      <c r="H2" s="17"/>
      <c r="I2" s="1"/>
      <c r="J2" s="1"/>
      <c r="K2" s="1"/>
      <c r="L2" s="18"/>
      <c r="M2" s="1"/>
      <c r="N2" s="19"/>
      <c r="O2" s="1"/>
      <c r="P2" s="1"/>
      <c r="Q2" s="1"/>
    </row>
    <row r="3" spans="1:17" x14ac:dyDescent="0.65">
      <c r="A3" s="13"/>
      <c r="B3" s="91" t="s">
        <v>30</v>
      </c>
      <c r="C3" s="91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94" t="s">
        <v>161</v>
      </c>
      <c r="N3" s="89" t="s">
        <v>162</v>
      </c>
      <c r="O3" s="1"/>
      <c r="P3" s="1"/>
      <c r="Q3" s="1"/>
    </row>
    <row r="4" spans="1:17" ht="14.5" thickBot="1" x14ac:dyDescent="0.7">
      <c r="A4" s="13"/>
      <c r="B4" s="92"/>
      <c r="C4" s="92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  <c r="O4" s="1"/>
      <c r="P4" s="1"/>
      <c r="Q4" s="1"/>
    </row>
    <row r="5" spans="1:17" x14ac:dyDescent="0.65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341433265</v>
      </c>
      <c r="J5" s="27">
        <f t="shared" si="1"/>
        <v>-315051833</v>
      </c>
      <c r="K5" s="27">
        <f t="shared" si="1"/>
        <v>26381432</v>
      </c>
      <c r="L5" s="29"/>
      <c r="M5" s="27">
        <f>+M6+M24+M31+M35+M38+M43</f>
        <v>-26381432</v>
      </c>
      <c r="N5" s="71"/>
      <c r="O5" s="1"/>
      <c r="P5" s="1"/>
      <c r="Q5" s="1"/>
    </row>
    <row r="6" spans="1:17" x14ac:dyDescent="0.65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  <c r="O6" s="1"/>
      <c r="P6" s="1"/>
      <c r="Q6" s="1"/>
    </row>
    <row r="7" spans="1:17" x14ac:dyDescent="0.65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  <c r="O7" s="1"/>
      <c r="P7" s="1"/>
      <c r="Q7" s="1"/>
    </row>
    <row r="8" spans="1:17" x14ac:dyDescent="0.65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  <c r="O8" s="1"/>
      <c r="P8" s="1"/>
      <c r="Q8" s="1"/>
    </row>
    <row r="9" spans="1:17" x14ac:dyDescent="0.65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  <c r="O9" s="1"/>
      <c r="P9" s="1"/>
      <c r="Q9" s="1"/>
    </row>
    <row r="10" spans="1:17" x14ac:dyDescent="0.65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  <c r="O10" s="1"/>
      <c r="P10" s="1"/>
      <c r="Q10" s="1"/>
    </row>
    <row r="11" spans="1:17" x14ac:dyDescent="0.65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  <c r="O11" s="1"/>
      <c r="P11" s="1"/>
      <c r="Q11" s="1"/>
    </row>
    <row r="12" spans="1:17" x14ac:dyDescent="0.65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  <c r="O12" s="1"/>
      <c r="P12" s="1"/>
      <c r="Q12" s="1"/>
    </row>
    <row r="13" spans="1:17" x14ac:dyDescent="0.65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  <c r="O13" s="1"/>
      <c r="P13" s="1"/>
      <c r="Q13" s="1"/>
    </row>
    <row r="14" spans="1:17" x14ac:dyDescent="0.65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  <c r="O14" s="1"/>
      <c r="P14" s="1"/>
      <c r="Q14" s="1"/>
    </row>
    <row r="15" spans="1:17" x14ac:dyDescent="0.65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  <c r="O15" s="1"/>
      <c r="P15" s="1"/>
      <c r="Q15" s="1"/>
    </row>
    <row r="16" spans="1:17" x14ac:dyDescent="0.65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  <c r="O16" s="1"/>
      <c r="P16" s="1"/>
      <c r="Q16" s="1"/>
    </row>
    <row r="17" spans="1:17" x14ac:dyDescent="0.65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  <c r="O17" s="1"/>
      <c r="P17" s="1"/>
      <c r="Q17" s="1"/>
    </row>
    <row r="18" spans="1:17" x14ac:dyDescent="0.65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  <c r="O18" s="1"/>
      <c r="P18" s="1"/>
      <c r="Q18" s="1"/>
    </row>
    <row r="19" spans="1:17" x14ac:dyDescent="0.65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  <c r="O19" s="1"/>
      <c r="P19" s="1"/>
      <c r="Q19" s="1"/>
    </row>
    <row r="20" spans="1:17" x14ac:dyDescent="0.65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  <c r="O20" s="1"/>
      <c r="P20" s="1"/>
      <c r="Q20" s="1"/>
    </row>
    <row r="21" spans="1:17" x14ac:dyDescent="0.65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  <c r="O21" s="1"/>
      <c r="P21" s="1"/>
      <c r="Q21" s="1"/>
    </row>
    <row r="22" spans="1:17" x14ac:dyDescent="0.65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  <c r="O22" s="1"/>
      <c r="P22" s="1"/>
      <c r="Q22" s="1"/>
    </row>
    <row r="23" spans="1:17" x14ac:dyDescent="0.65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  <c r="O23" s="1"/>
      <c r="P23" s="1"/>
      <c r="Q23" s="1"/>
    </row>
    <row r="24" spans="1:17" x14ac:dyDescent="0.65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36"/>
      <c r="I24" s="37">
        <f t="shared" ref="I24:K24" si="5">SUM(I25:I30)</f>
        <v>18210935</v>
      </c>
      <c r="J24" s="37">
        <f t="shared" si="5"/>
        <v>0</v>
      </c>
      <c r="K24" s="37">
        <f t="shared" si="5"/>
        <v>18210935</v>
      </c>
      <c r="L24" s="39"/>
      <c r="M24" s="37">
        <f>SUM(M25:M30)</f>
        <v>-18210935</v>
      </c>
      <c r="N24" s="40"/>
      <c r="O24" s="1"/>
      <c r="P24" s="1"/>
      <c r="Q24" s="1"/>
    </row>
    <row r="25" spans="1:17" x14ac:dyDescent="0.65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  <c r="O25" s="1"/>
      <c r="P25" s="1"/>
      <c r="Q25" s="1"/>
    </row>
    <row r="26" spans="1:17" x14ac:dyDescent="0.65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  <c r="O26" s="1"/>
      <c r="P26" s="1"/>
      <c r="Q26" s="1"/>
    </row>
    <row r="27" spans="1:17" x14ac:dyDescent="0.65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18210935</v>
      </c>
      <c r="J27" s="25">
        <v>0</v>
      </c>
      <c r="K27" s="25">
        <v>18210935</v>
      </c>
      <c r="L27" s="29"/>
      <c r="M27" s="25">
        <v>-18210935</v>
      </c>
      <c r="N27" s="19" t="s">
        <v>146</v>
      </c>
      <c r="O27" s="1"/>
      <c r="P27" s="1"/>
      <c r="Q27" s="1"/>
    </row>
    <row r="28" spans="1:17" x14ac:dyDescent="0.65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  <c r="O28" s="1"/>
      <c r="P28" s="1"/>
      <c r="Q28" s="1"/>
    </row>
    <row r="29" spans="1:17" x14ac:dyDescent="0.65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  <c r="O29" s="1"/>
      <c r="P29" s="1"/>
      <c r="Q29" s="1"/>
    </row>
    <row r="30" spans="1:17" x14ac:dyDescent="0.65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  <c r="O30" s="1"/>
      <c r="P30" s="1"/>
      <c r="Q30" s="1"/>
    </row>
    <row r="31" spans="1:17" x14ac:dyDescent="0.65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315051833</v>
      </c>
      <c r="J31" s="42">
        <f t="shared" si="7"/>
        <v>-315051833</v>
      </c>
      <c r="K31" s="42">
        <f t="shared" si="7"/>
        <v>0</v>
      </c>
      <c r="L31" s="44"/>
      <c r="M31" s="42">
        <f>SUM(M32:M34)</f>
        <v>0</v>
      </c>
      <c r="N31" s="45"/>
      <c r="O31" s="1"/>
      <c r="P31" s="1"/>
      <c r="Q31" s="1"/>
    </row>
    <row r="32" spans="1:17" x14ac:dyDescent="0.65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82377664</v>
      </c>
      <c r="J32" s="25">
        <v>-82377664</v>
      </c>
      <c r="K32" s="25">
        <v>0</v>
      </c>
      <c r="L32" s="29"/>
      <c r="M32" s="25">
        <v>0</v>
      </c>
      <c r="N32" s="15"/>
      <c r="O32" s="1"/>
      <c r="P32" s="1"/>
      <c r="Q32" s="1"/>
    </row>
    <row r="33" spans="1:17" x14ac:dyDescent="0.65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232674169</v>
      </c>
      <c r="J33" s="46">
        <v>-232674169</v>
      </c>
      <c r="K33" s="32">
        <v>0</v>
      </c>
      <c r="L33" s="29"/>
      <c r="M33" s="32">
        <v>0</v>
      </c>
      <c r="N33" s="33"/>
      <c r="O33" s="1"/>
      <c r="P33" s="1"/>
      <c r="Q33" s="1"/>
    </row>
    <row r="34" spans="1:17" x14ac:dyDescent="0.65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41"/>
      <c r="O34" s="1"/>
      <c r="P34" s="1"/>
      <c r="Q34" s="1"/>
    </row>
    <row r="35" spans="1:17" x14ac:dyDescent="0.65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8170497</v>
      </c>
      <c r="J35" s="22">
        <f t="shared" si="9"/>
        <v>0</v>
      </c>
      <c r="K35" s="22">
        <f t="shared" si="9"/>
        <v>8170497</v>
      </c>
      <c r="L35" s="29"/>
      <c r="M35" s="22">
        <f>SUM(M36:M37)</f>
        <v>-8170497</v>
      </c>
      <c r="N35" s="22"/>
      <c r="O35" s="1"/>
      <c r="P35" s="1"/>
      <c r="Q35" s="1"/>
    </row>
    <row r="36" spans="1:17" x14ac:dyDescent="0.65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8170497</v>
      </c>
      <c r="J36" s="32">
        <v>0</v>
      </c>
      <c r="K36" s="32">
        <v>8170497</v>
      </c>
      <c r="L36" s="29"/>
      <c r="M36" s="32">
        <v>-8170497</v>
      </c>
      <c r="N36" s="33" t="s">
        <v>146</v>
      </c>
      <c r="O36" s="1"/>
      <c r="P36" s="1"/>
      <c r="Q36" s="1"/>
    </row>
    <row r="37" spans="1:17" x14ac:dyDescent="0.65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  <c r="O37" s="1"/>
      <c r="P37" s="1"/>
      <c r="Q37" s="1"/>
    </row>
    <row r="38" spans="1:17" x14ac:dyDescent="0.65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  <c r="O38" s="1"/>
      <c r="P38" s="1"/>
      <c r="Q38" s="1"/>
    </row>
    <row r="39" spans="1:17" x14ac:dyDescent="0.65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  <c r="O39" s="1"/>
      <c r="P39" s="1"/>
      <c r="Q39" s="1"/>
    </row>
    <row r="40" spans="1:17" x14ac:dyDescent="0.65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  <c r="O40" s="1"/>
      <c r="P40" s="1"/>
      <c r="Q40" s="1"/>
    </row>
    <row r="41" spans="1:17" x14ac:dyDescent="0.65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  <c r="O41" s="1"/>
      <c r="P41" s="1"/>
      <c r="Q41" s="1"/>
    </row>
    <row r="42" spans="1:17" x14ac:dyDescent="0.65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  <c r="O42" s="1"/>
      <c r="P42" s="1"/>
      <c r="Q42" s="1"/>
    </row>
    <row r="43" spans="1:17" x14ac:dyDescent="0.65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  <c r="O43" s="17"/>
      <c r="P43" s="17"/>
      <c r="Q43" s="17"/>
    </row>
    <row r="44" spans="1:17" x14ac:dyDescent="0.65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  <c r="O44" s="1"/>
      <c r="P44" s="1"/>
      <c r="Q44" s="1"/>
    </row>
    <row r="45" spans="1:17" x14ac:dyDescent="0.65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  <c r="O45" s="1"/>
      <c r="P45" s="1"/>
      <c r="Q45" s="1"/>
    </row>
    <row r="46" spans="1:17" ht="14.5" thickBot="1" x14ac:dyDescent="0.7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52" t="s">
        <v>146</v>
      </c>
      <c r="O46" s="1"/>
      <c r="P46" s="1"/>
      <c r="Q46" s="1"/>
    </row>
    <row r="47" spans="1:17" x14ac:dyDescent="0.65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  <c r="O47" s="1"/>
      <c r="P47" s="1"/>
      <c r="Q47" s="1"/>
    </row>
    <row r="48" spans="1:17" x14ac:dyDescent="0.65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  <c r="O48" s="1"/>
      <c r="P48" s="1"/>
      <c r="Q48" s="1"/>
    </row>
    <row r="49" spans="1:17" x14ac:dyDescent="0.65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  <c r="O49" s="1"/>
      <c r="P49" s="1"/>
      <c r="Q49" s="1"/>
    </row>
    <row r="50" spans="1:17" x14ac:dyDescent="0.65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  <c r="O50" s="1"/>
      <c r="P50" s="1"/>
      <c r="Q50" s="1"/>
    </row>
    <row r="51" spans="1:17" x14ac:dyDescent="0.65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  <c r="O51" s="1"/>
      <c r="P51" s="1"/>
      <c r="Q51" s="1"/>
    </row>
    <row r="52" spans="1:17" ht="14.5" thickBot="1" x14ac:dyDescent="0.7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  <c r="O52" s="1"/>
      <c r="P52" s="1"/>
      <c r="Q52" s="1"/>
    </row>
    <row r="53" spans="1:17" x14ac:dyDescent="0.65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  <c r="O53" s="1"/>
      <c r="P53" s="1"/>
      <c r="Q53" s="1"/>
    </row>
    <row r="54" spans="1:17" x14ac:dyDescent="0.65">
      <c r="A54" s="13"/>
      <c r="B54" s="12"/>
      <c r="C54" s="1"/>
      <c r="D54" s="17"/>
      <c r="E54" s="1"/>
      <c r="F54" s="12"/>
      <c r="G54" s="1"/>
      <c r="H54" s="17"/>
      <c r="I54" s="1"/>
      <c r="J54" s="1"/>
      <c r="K54" s="1"/>
      <c r="L54" s="18"/>
      <c r="M54" s="1"/>
      <c r="N54" s="19"/>
      <c r="O54" s="1"/>
      <c r="P54" s="1"/>
      <c r="Q54" s="1"/>
    </row>
    <row r="55" spans="1:17" x14ac:dyDescent="0.65">
      <c r="A55" s="13"/>
      <c r="B55" s="12"/>
      <c r="C55" s="1"/>
      <c r="D55" s="17"/>
      <c r="E55" s="1"/>
      <c r="F55" s="12"/>
      <c r="G55" s="1"/>
      <c r="H55" s="17"/>
      <c r="I55" s="1"/>
      <c r="J55" s="1"/>
      <c r="K55" s="1"/>
      <c r="L55" s="18"/>
      <c r="M55" s="1"/>
      <c r="N55" s="19"/>
      <c r="O55" s="1"/>
      <c r="P55" s="1"/>
      <c r="Q55" s="1"/>
    </row>
  </sheetData>
  <mergeCells count="14">
    <mergeCell ref="B50:C50"/>
    <mergeCell ref="B43:C43"/>
    <mergeCell ref="B6:C6"/>
    <mergeCell ref="B24:C24"/>
    <mergeCell ref="B31:C31"/>
    <mergeCell ref="B35:C35"/>
    <mergeCell ref="B38:C38"/>
    <mergeCell ref="B49:C49"/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24:N27 N35:N37 N32:N33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131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315492095</v>
      </c>
      <c r="F5" s="27">
        <f t="shared" ref="F5:G5" si="0">+F6+F24+F31+F35+F38+F43</f>
        <v>1798763</v>
      </c>
      <c r="G5" s="27">
        <f t="shared" si="0"/>
        <v>317290858</v>
      </c>
      <c r="H5" s="28"/>
      <c r="I5" s="27">
        <f t="shared" ref="I5:K5" si="1">+I6+I24+I31+I35+I38+I43</f>
        <v>316755830</v>
      </c>
      <c r="J5" s="27">
        <f t="shared" si="1"/>
        <v>2000000</v>
      </c>
      <c r="K5" s="27">
        <f t="shared" si="1"/>
        <v>318755830</v>
      </c>
      <c r="L5" s="29"/>
      <c r="M5" s="27">
        <f>+M6+M24+M31+M35+M38+M43</f>
        <v>-1464972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1490315</v>
      </c>
      <c r="F6" s="22">
        <f t="shared" ref="F6:G6" si="2">SUM(F7:F23)</f>
        <v>4134444</v>
      </c>
      <c r="G6" s="22">
        <f t="shared" si="2"/>
        <v>5624759</v>
      </c>
      <c r="H6" s="28"/>
      <c r="I6" s="22">
        <f t="shared" ref="I6:K6" si="3">SUM(I7:I23)</f>
        <v>6545789</v>
      </c>
      <c r="J6" s="22">
        <f t="shared" si="3"/>
        <v>0</v>
      </c>
      <c r="K6" s="22">
        <f t="shared" si="3"/>
        <v>6545789</v>
      </c>
      <c r="L6" s="29"/>
      <c r="M6" s="22">
        <f>SUM(M7:M23)</f>
        <v>-921030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74849</v>
      </c>
      <c r="F8" s="25">
        <v>0</v>
      </c>
      <c r="G8" s="25">
        <v>74849</v>
      </c>
      <c r="H8" s="28"/>
      <c r="I8" s="25">
        <v>684013</v>
      </c>
      <c r="J8" s="25">
        <v>0</v>
      </c>
      <c r="K8" s="25">
        <v>684013</v>
      </c>
      <c r="L8" s="29"/>
      <c r="M8" s="25">
        <v>-609164</v>
      </c>
      <c r="N8" s="19" t="s">
        <v>150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4134444</v>
      </c>
      <c r="G9" s="32">
        <v>4134444</v>
      </c>
      <c r="H9" s="28"/>
      <c r="I9" s="32">
        <v>4134444</v>
      </c>
      <c r="J9" s="32">
        <v>0</v>
      </c>
      <c r="K9" s="32">
        <v>4134444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1415466</v>
      </c>
      <c r="F11" s="32">
        <v>0</v>
      </c>
      <c r="G11" s="32">
        <v>1415466</v>
      </c>
      <c r="H11" s="28"/>
      <c r="I11" s="32">
        <v>1415466</v>
      </c>
      <c r="J11" s="32">
        <v>0</v>
      </c>
      <c r="K11" s="32">
        <v>1415466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231966</v>
      </c>
      <c r="J13" s="32">
        <v>0</v>
      </c>
      <c r="K13" s="32">
        <v>231966</v>
      </c>
      <c r="L13" s="29"/>
      <c r="M13" s="32">
        <v>-231966</v>
      </c>
      <c r="N13" s="33" t="s">
        <v>150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7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78900</v>
      </c>
      <c r="J22" s="25">
        <v>0</v>
      </c>
      <c r="K22" s="25">
        <v>78900</v>
      </c>
      <c r="L22" s="29"/>
      <c r="M22" s="25">
        <v>-78900</v>
      </c>
      <c r="N22" s="15" t="s">
        <v>150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1000</v>
      </c>
      <c r="J23" s="32">
        <v>0</v>
      </c>
      <c r="K23" s="32">
        <v>1000</v>
      </c>
      <c r="L23" s="29"/>
      <c r="M23" s="32">
        <v>-1000</v>
      </c>
      <c r="N23" s="33" t="s">
        <v>150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311564641</v>
      </c>
      <c r="F31" s="42">
        <f t="shared" ref="F31:G31" si="6">SUM(F32:F34)</f>
        <v>-2335681</v>
      </c>
      <c r="G31" s="42">
        <f t="shared" si="6"/>
        <v>309228960</v>
      </c>
      <c r="H31" s="43"/>
      <c r="I31" s="42">
        <f t="shared" ref="I31:K31" si="7">SUM(I32:I34)</f>
        <v>307228960</v>
      </c>
      <c r="J31" s="42">
        <f t="shared" si="7"/>
        <v>2000000</v>
      </c>
      <c r="K31" s="42">
        <f t="shared" si="7"/>
        <v>309228960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28">
        <v>88440612</v>
      </c>
      <c r="F32" s="25">
        <v>-660909</v>
      </c>
      <c r="G32" s="25">
        <v>87779703</v>
      </c>
      <c r="H32" s="28"/>
      <c r="I32" s="28">
        <v>87779703</v>
      </c>
      <c r="J32" s="25">
        <v>0</v>
      </c>
      <c r="K32" s="25">
        <v>87779703</v>
      </c>
      <c r="L32" s="29"/>
      <c r="M32" s="25">
        <v>0</v>
      </c>
      <c r="N32" s="15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221124029</v>
      </c>
      <c r="F33" s="32">
        <v>-1674772</v>
      </c>
      <c r="G33" s="32">
        <v>219449257</v>
      </c>
      <c r="H33" s="28"/>
      <c r="I33" s="32">
        <v>219449257</v>
      </c>
      <c r="J33" s="32">
        <v>0</v>
      </c>
      <c r="K33" s="32">
        <v>219449257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2000000</v>
      </c>
      <c r="F34" s="25">
        <v>0</v>
      </c>
      <c r="G34" s="25">
        <v>2000000</v>
      </c>
      <c r="H34" s="28"/>
      <c r="I34" s="25">
        <v>0</v>
      </c>
      <c r="J34" s="25">
        <v>2000000</v>
      </c>
      <c r="K34" s="25">
        <v>2000000</v>
      </c>
      <c r="L34" s="29"/>
      <c r="M34" s="25">
        <v>0</v>
      </c>
      <c r="N34" s="15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2437139</v>
      </c>
      <c r="F35" s="22">
        <f t="shared" ref="F35:G35" si="8">SUM(F36:F37)</f>
        <v>0</v>
      </c>
      <c r="G35" s="22">
        <f t="shared" si="8"/>
        <v>2437139</v>
      </c>
      <c r="H35" s="28"/>
      <c r="I35" s="22">
        <f t="shared" ref="I35:K35" si="9">SUM(I36:I37)</f>
        <v>2981081</v>
      </c>
      <c r="J35" s="22">
        <f t="shared" si="9"/>
        <v>0</v>
      </c>
      <c r="K35" s="22">
        <f t="shared" si="9"/>
        <v>2981081</v>
      </c>
      <c r="L35" s="29"/>
      <c r="M35" s="22">
        <f>SUM(M36:M37)</f>
        <v>-543942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2437139</v>
      </c>
      <c r="F36" s="32">
        <v>0</v>
      </c>
      <c r="G36" s="32">
        <v>2437139</v>
      </c>
      <c r="H36" s="28"/>
      <c r="I36" s="32">
        <v>2981081</v>
      </c>
      <c r="J36" s="32">
        <v>0</v>
      </c>
      <c r="K36" s="32">
        <v>2981081</v>
      </c>
      <c r="L36" s="29"/>
      <c r="M36" s="32">
        <v>-543942</v>
      </c>
      <c r="N36" s="33" t="s">
        <v>150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/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81">
        <f>+E50</f>
        <v>10000</v>
      </c>
      <c r="F49" s="81">
        <f t="shared" ref="F49:G49" si="14">+F50</f>
        <v>0</v>
      </c>
      <c r="G49" s="81">
        <f t="shared" si="14"/>
        <v>10000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10000</v>
      </c>
      <c r="F50" s="22">
        <f t="shared" ref="F50:G50" si="15">SUM(F51:F52)</f>
        <v>0</v>
      </c>
      <c r="G50" s="22">
        <f t="shared" si="15"/>
        <v>10000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10000</v>
      </c>
      <c r="F51" s="25">
        <v>0</v>
      </c>
      <c r="G51" s="25">
        <v>10000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39:N45 N7:N14 N16:N27 N51:N53 N32:N34 N3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132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3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ht="14.5" outlineLevel="1" thickTop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241932484</v>
      </c>
      <c r="J5" s="27">
        <f t="shared" si="1"/>
        <v>0</v>
      </c>
      <c r="K5" s="27">
        <f t="shared" si="1"/>
        <v>241932484</v>
      </c>
      <c r="L5" s="29"/>
      <c r="M5" s="27">
        <f>+M6+M24+M31+M35+M38+M43</f>
        <v>-241932484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241676284</v>
      </c>
      <c r="J31" s="42">
        <f t="shared" si="7"/>
        <v>0</v>
      </c>
      <c r="K31" s="42">
        <f t="shared" si="7"/>
        <v>241676284</v>
      </c>
      <c r="L31" s="44"/>
      <c r="M31" s="42">
        <f>SUM(M32:M34)</f>
        <v>-241676284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16167248</v>
      </c>
      <c r="J32" s="25">
        <v>0</v>
      </c>
      <c r="K32" s="25">
        <v>16167248</v>
      </c>
      <c r="L32" s="29"/>
      <c r="M32" s="25">
        <v>-16167248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225509036</v>
      </c>
      <c r="J33" s="32">
        <v>0</v>
      </c>
      <c r="K33" s="32">
        <v>225509036</v>
      </c>
      <c r="L33" s="29"/>
      <c r="M33" s="32">
        <v>-225509036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256200</v>
      </c>
      <c r="J35" s="22">
        <f t="shared" si="9"/>
        <v>0</v>
      </c>
      <c r="K35" s="22">
        <f t="shared" si="9"/>
        <v>256200</v>
      </c>
      <c r="L35" s="29"/>
      <c r="M35" s="22">
        <f>SUM(M36:M37)</f>
        <v>-256200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256200</v>
      </c>
      <c r="J36" s="32">
        <v>0</v>
      </c>
      <c r="K36" s="32">
        <v>256200</v>
      </c>
      <c r="L36" s="29"/>
      <c r="M36" s="32">
        <v>-256200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82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24:N30 N36:N37 N32:N34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133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3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ht="14.5" outlineLevel="1" thickTop="1" x14ac:dyDescent="0.55000000000000004">
      <c r="A5" s="13"/>
      <c r="B5" s="57" t="s">
        <v>154</v>
      </c>
      <c r="C5" s="57"/>
      <c r="D5" s="17"/>
      <c r="E5" s="27">
        <f>+E6+E24+E31+E35+E38+E43</f>
        <v>280831704</v>
      </c>
      <c r="F5" s="27">
        <f t="shared" ref="F5:G5" si="0">+F6+F24+F31+F35+F38+F43</f>
        <v>-11298557</v>
      </c>
      <c r="G5" s="27">
        <f t="shared" si="0"/>
        <v>269533147</v>
      </c>
      <c r="H5" s="28"/>
      <c r="I5" s="27">
        <f t="shared" ref="I5:K5" si="1">+I6+I24+I31+I35+I38+I43</f>
        <v>223242894</v>
      </c>
      <c r="J5" s="27">
        <f t="shared" si="1"/>
        <v>2060000</v>
      </c>
      <c r="K5" s="27">
        <f t="shared" si="1"/>
        <v>225302894</v>
      </c>
      <c r="L5" s="29"/>
      <c r="M5" s="27">
        <f>+M6+M24+M31+M35+M38+M43</f>
        <v>44230253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4304660</v>
      </c>
      <c r="F6" s="22">
        <f t="shared" ref="F6:G6" si="2">SUM(F7:F23)</f>
        <v>0</v>
      </c>
      <c r="G6" s="22">
        <f t="shared" si="2"/>
        <v>4304660</v>
      </c>
      <c r="H6" s="28"/>
      <c r="I6" s="22">
        <f t="shared" ref="I6:K6" si="3">SUM(I7:I23)</f>
        <v>1529689</v>
      </c>
      <c r="J6" s="22">
        <f t="shared" si="3"/>
        <v>0</v>
      </c>
      <c r="K6" s="22">
        <f t="shared" si="3"/>
        <v>1529689</v>
      </c>
      <c r="L6" s="29"/>
      <c r="M6" s="22">
        <f>SUM(M7:M23)</f>
        <v>2774971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9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3009653</v>
      </c>
      <c r="F9" s="32">
        <v>0</v>
      </c>
      <c r="G9" s="32">
        <v>3009653</v>
      </c>
      <c r="H9" s="28"/>
      <c r="I9" s="32">
        <v>0</v>
      </c>
      <c r="J9" s="32">
        <v>0</v>
      </c>
      <c r="K9" s="32">
        <v>0</v>
      </c>
      <c r="L9" s="29"/>
      <c r="M9" s="32">
        <v>3009653</v>
      </c>
      <c r="N9" s="33" t="s">
        <v>151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1295007</v>
      </c>
      <c r="F11" s="32">
        <v>0</v>
      </c>
      <c r="G11" s="32">
        <v>1295007</v>
      </c>
      <c r="H11" s="28"/>
      <c r="I11" s="32">
        <v>1295007</v>
      </c>
      <c r="J11" s="32">
        <v>0</v>
      </c>
      <c r="K11" s="32">
        <v>1295007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4504</v>
      </c>
      <c r="J13" s="32">
        <v>0</v>
      </c>
      <c r="K13" s="32">
        <v>4504</v>
      </c>
      <c r="L13" s="29"/>
      <c r="M13" s="32">
        <v>-4504</v>
      </c>
      <c r="N13" s="33" t="s">
        <v>150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7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15058</v>
      </c>
      <c r="J22" s="25">
        <v>0</v>
      </c>
      <c r="K22" s="25">
        <v>15058</v>
      </c>
      <c r="L22" s="29"/>
      <c r="M22" s="25">
        <v>-15058</v>
      </c>
      <c r="N22" s="15" t="s">
        <v>150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215120</v>
      </c>
      <c r="J23" s="32">
        <v>0</v>
      </c>
      <c r="K23" s="32">
        <v>215120</v>
      </c>
      <c r="L23" s="29"/>
      <c r="M23" s="32">
        <v>-215120</v>
      </c>
      <c r="N23" s="33" t="s">
        <v>150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2967419</v>
      </c>
      <c r="F24" s="38">
        <f t="shared" ref="F24:G24" si="4">SUM(F25:F30)</f>
        <v>0</v>
      </c>
      <c r="G24" s="38">
        <f t="shared" si="4"/>
        <v>2967419</v>
      </c>
      <c r="H24" s="36"/>
      <c r="I24" s="38">
        <f t="shared" ref="I24:K24" si="5">SUM(I25:I30)</f>
        <v>0</v>
      </c>
      <c r="J24" s="38">
        <f t="shared" si="5"/>
        <v>60000</v>
      </c>
      <c r="K24" s="38">
        <f t="shared" si="5"/>
        <v>60000</v>
      </c>
      <c r="L24" s="39"/>
      <c r="M24" s="38">
        <f>SUM(M25:M30)</f>
        <v>2907419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60000</v>
      </c>
      <c r="F25" s="25">
        <v>0</v>
      </c>
      <c r="G25" s="25">
        <v>60000</v>
      </c>
      <c r="H25" s="28"/>
      <c r="I25" s="25">
        <v>0</v>
      </c>
      <c r="J25" s="25">
        <v>60000</v>
      </c>
      <c r="K25" s="25">
        <v>60000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2907419</v>
      </c>
      <c r="F26" s="32">
        <v>0</v>
      </c>
      <c r="G26" s="32">
        <v>2907419</v>
      </c>
      <c r="H26" s="28"/>
      <c r="I26" s="32">
        <v>0</v>
      </c>
      <c r="J26" s="32">
        <v>0</v>
      </c>
      <c r="K26" s="32">
        <v>0</v>
      </c>
      <c r="L26" s="29"/>
      <c r="M26" s="32">
        <v>2907419</v>
      </c>
      <c r="N26" s="33" t="s">
        <v>148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/>
      <c r="D31" s="17"/>
      <c r="E31" s="42">
        <f>SUM(E32:E34)</f>
        <v>271838325</v>
      </c>
      <c r="F31" s="42">
        <f t="shared" ref="F31:G31" si="6">SUM(F32:F34)</f>
        <v>-11298557</v>
      </c>
      <c r="G31" s="42">
        <f t="shared" si="6"/>
        <v>260539768</v>
      </c>
      <c r="H31" s="43"/>
      <c r="I31" s="42">
        <f t="shared" ref="I31:K31" si="7">SUM(I32:I34)</f>
        <v>219991905</v>
      </c>
      <c r="J31" s="42">
        <f t="shared" si="7"/>
        <v>2000000</v>
      </c>
      <c r="K31" s="42">
        <f t="shared" si="7"/>
        <v>221991905</v>
      </c>
      <c r="L31" s="44"/>
      <c r="M31" s="42">
        <f>SUM(M32:M34)</f>
        <v>38547863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28">
        <v>76509687</v>
      </c>
      <c r="F32" s="25">
        <v>-3228159</v>
      </c>
      <c r="G32" s="25">
        <v>73281528</v>
      </c>
      <c r="H32" s="28"/>
      <c r="I32" s="28">
        <v>62854830</v>
      </c>
      <c r="J32" s="25">
        <v>0</v>
      </c>
      <c r="K32" s="25">
        <v>62854830</v>
      </c>
      <c r="L32" s="29"/>
      <c r="M32" s="25">
        <v>10426698</v>
      </c>
      <c r="N32" s="19" t="s">
        <v>148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193278638</v>
      </c>
      <c r="F33" s="32">
        <v>-8070398</v>
      </c>
      <c r="G33" s="32">
        <v>185208240</v>
      </c>
      <c r="H33" s="28"/>
      <c r="I33" s="32">
        <v>157137075</v>
      </c>
      <c r="J33" s="32">
        <v>0</v>
      </c>
      <c r="K33" s="32">
        <v>157137075</v>
      </c>
      <c r="L33" s="29"/>
      <c r="M33" s="32">
        <v>28071165</v>
      </c>
      <c r="N33" s="33" t="s">
        <v>148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2050000</v>
      </c>
      <c r="F34" s="25">
        <v>0</v>
      </c>
      <c r="G34" s="25">
        <v>2050000</v>
      </c>
      <c r="H34" s="28"/>
      <c r="I34" s="25">
        <v>0</v>
      </c>
      <c r="J34" s="25">
        <v>2000000</v>
      </c>
      <c r="K34" s="25">
        <v>2000000</v>
      </c>
      <c r="L34" s="29"/>
      <c r="M34" s="25">
        <v>50000</v>
      </c>
      <c r="N34" s="19" t="s">
        <v>153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1721300</v>
      </c>
      <c r="F35" s="22">
        <f t="shared" ref="F35:G35" si="8">SUM(F36:F37)</f>
        <v>0</v>
      </c>
      <c r="G35" s="22">
        <f t="shared" si="8"/>
        <v>1721300</v>
      </c>
      <c r="H35" s="28"/>
      <c r="I35" s="22">
        <f t="shared" ref="I35:K35" si="9">SUM(I36:I37)</f>
        <v>1721300</v>
      </c>
      <c r="J35" s="22">
        <f t="shared" si="9"/>
        <v>0</v>
      </c>
      <c r="K35" s="22">
        <f t="shared" si="9"/>
        <v>1721300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1721300</v>
      </c>
      <c r="F36" s="32">
        <v>0</v>
      </c>
      <c r="G36" s="32">
        <v>1721300</v>
      </c>
      <c r="H36" s="28"/>
      <c r="I36" s="32">
        <v>1721300</v>
      </c>
      <c r="J36" s="32">
        <v>0</v>
      </c>
      <c r="K36" s="32">
        <v>1721300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39:N45 N7:N14 N16:N27 N51:N53 N32:N34 N3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134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215957448</v>
      </c>
      <c r="F5" s="27">
        <f t="shared" ref="F5:G5" si="0">+F6+F24+F31+F35+F38+F43</f>
        <v>2342445</v>
      </c>
      <c r="G5" s="27">
        <f t="shared" si="0"/>
        <v>218299893</v>
      </c>
      <c r="H5" s="28"/>
      <c r="I5" s="27">
        <f t="shared" ref="I5:K5" si="1">+I6+I24+I31+I35+I38+I43</f>
        <v>216187531</v>
      </c>
      <c r="J5" s="27">
        <f t="shared" si="1"/>
        <v>2000000</v>
      </c>
      <c r="K5" s="27">
        <f t="shared" si="1"/>
        <v>218187531</v>
      </c>
      <c r="L5" s="29"/>
      <c r="M5" s="27">
        <f>+M6+M24+M31+M35+M38+M43</f>
        <v>112362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112362</v>
      </c>
      <c r="F6" s="22">
        <f t="shared" ref="F6:G6" si="2">SUM(F7:F23)</f>
        <v>0</v>
      </c>
      <c r="G6" s="22">
        <f t="shared" si="2"/>
        <v>112362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112362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147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147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147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147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112362</v>
      </c>
      <c r="F11" s="32">
        <v>0</v>
      </c>
      <c r="G11" s="32">
        <v>112362</v>
      </c>
      <c r="H11" s="28"/>
      <c r="I11" s="32"/>
      <c r="J11" s="32">
        <v>0</v>
      </c>
      <c r="K11" s="32">
        <v>0</v>
      </c>
      <c r="L11" s="29"/>
      <c r="M11" s="32">
        <v>112362</v>
      </c>
      <c r="N11" s="33" t="s">
        <v>147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147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147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147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147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147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147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147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147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147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147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147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147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215096311</v>
      </c>
      <c r="F31" s="42">
        <f t="shared" ref="F31:G31" si="6">SUM(F32:F34)</f>
        <v>2342445</v>
      </c>
      <c r="G31" s="42">
        <f t="shared" si="6"/>
        <v>217438756</v>
      </c>
      <c r="H31" s="43"/>
      <c r="I31" s="42">
        <f t="shared" ref="I31:K31" si="7">SUM(I32:I34)</f>
        <v>215438756</v>
      </c>
      <c r="J31" s="42">
        <f t="shared" si="7"/>
        <v>2000000</v>
      </c>
      <c r="K31" s="42">
        <f t="shared" si="7"/>
        <v>217438756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28">
        <v>60884661</v>
      </c>
      <c r="F32" s="25">
        <v>669269</v>
      </c>
      <c r="G32" s="25">
        <v>61553930</v>
      </c>
      <c r="H32" s="28"/>
      <c r="I32" s="28">
        <v>61553930</v>
      </c>
      <c r="J32" s="25">
        <v>0</v>
      </c>
      <c r="K32" s="25">
        <v>61553930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152211650</v>
      </c>
      <c r="F33" s="32">
        <v>1673176</v>
      </c>
      <c r="G33" s="32">
        <v>153884826</v>
      </c>
      <c r="H33" s="28"/>
      <c r="I33" s="32">
        <v>153884826</v>
      </c>
      <c r="J33" s="32">
        <v>0</v>
      </c>
      <c r="K33" s="32">
        <v>153884826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2000000</v>
      </c>
      <c r="F34" s="25">
        <v>0</v>
      </c>
      <c r="G34" s="25">
        <v>2000000</v>
      </c>
      <c r="H34" s="28"/>
      <c r="I34" s="25">
        <v>0</v>
      </c>
      <c r="J34" s="25">
        <v>2000000</v>
      </c>
      <c r="K34" s="25">
        <v>2000000</v>
      </c>
      <c r="L34" s="29"/>
      <c r="M34" s="25">
        <v>0</v>
      </c>
      <c r="N34" s="19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748775</v>
      </c>
      <c r="F35" s="22">
        <f t="shared" ref="F35:G35" si="8">SUM(F36:F37)</f>
        <v>0</v>
      </c>
      <c r="G35" s="22">
        <f t="shared" si="8"/>
        <v>748775</v>
      </c>
      <c r="H35" s="28"/>
      <c r="I35" s="22">
        <f t="shared" ref="I35:K35" si="9">SUM(I36:I37)</f>
        <v>748775</v>
      </c>
      <c r="J35" s="22">
        <f t="shared" si="9"/>
        <v>0</v>
      </c>
      <c r="K35" s="22">
        <f t="shared" si="9"/>
        <v>748775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748775</v>
      </c>
      <c r="F36" s="32">
        <v>0</v>
      </c>
      <c r="G36" s="32">
        <v>748775</v>
      </c>
      <c r="H36" s="28"/>
      <c r="I36" s="32">
        <v>748775</v>
      </c>
      <c r="J36" s="32">
        <v>0</v>
      </c>
      <c r="K36" s="32">
        <v>748775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6:C6"/>
    <mergeCell ref="B24:C24"/>
    <mergeCell ref="B43:C43"/>
    <mergeCell ref="B49:C49"/>
    <mergeCell ref="B50:C50"/>
    <mergeCell ref="B31:C31"/>
    <mergeCell ref="B35:C35"/>
    <mergeCell ref="B38:C38"/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39:N45 N32:N34 N51:N53 N36 N7:N30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135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66335801</v>
      </c>
      <c r="F5" s="27">
        <f t="shared" ref="F5:G5" si="0">+F6+F24+F31+F35+F38+F43</f>
        <v>-1574878</v>
      </c>
      <c r="G5" s="27">
        <f t="shared" si="0"/>
        <v>64760923</v>
      </c>
      <c r="H5" s="28"/>
      <c r="I5" s="27">
        <f t="shared" ref="I5:K5" si="1">+I6+I24+I31+I35+I38+I43</f>
        <v>39633293</v>
      </c>
      <c r="J5" s="27">
        <f t="shared" si="1"/>
        <v>1122756</v>
      </c>
      <c r="K5" s="27">
        <f t="shared" si="1"/>
        <v>40756049</v>
      </c>
      <c r="L5" s="29"/>
      <c r="M5" s="27">
        <f>+M6+M24+M31+M35+M38+M43</f>
        <v>24004874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26214257</v>
      </c>
      <c r="F6" s="22">
        <f t="shared" ref="F6:G6" si="2">SUM(F7:F23)</f>
        <v>0</v>
      </c>
      <c r="G6" s="22">
        <f t="shared" si="2"/>
        <v>26214257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26214257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/>
      <c r="J7" s="32"/>
      <c r="K7" s="32">
        <v>0</v>
      </c>
      <c r="L7" s="29"/>
      <c r="M7" s="32">
        <v>0</v>
      </c>
      <c r="N7" s="33" t="s">
        <v>147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24537686</v>
      </c>
      <c r="F8" s="25">
        <v>0</v>
      </c>
      <c r="G8" s="25">
        <v>24537686</v>
      </c>
      <c r="H8" s="28"/>
      <c r="I8" s="25"/>
      <c r="J8" s="25"/>
      <c r="K8" s="25">
        <v>0</v>
      </c>
      <c r="L8" s="29"/>
      <c r="M8" s="25">
        <v>24537686</v>
      </c>
      <c r="N8" s="19" t="s">
        <v>147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/>
      <c r="J9" s="32"/>
      <c r="K9" s="32">
        <v>0</v>
      </c>
      <c r="L9" s="29"/>
      <c r="M9" s="32">
        <v>0</v>
      </c>
      <c r="N9" s="33" t="s">
        <v>147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/>
      <c r="J10" s="25"/>
      <c r="K10" s="25">
        <v>0</v>
      </c>
      <c r="L10" s="29"/>
      <c r="M10" s="25">
        <v>0</v>
      </c>
      <c r="N10" s="19" t="s">
        <v>147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1676571</v>
      </c>
      <c r="F11" s="32">
        <v>0</v>
      </c>
      <c r="G11" s="32">
        <v>1676571</v>
      </c>
      <c r="H11" s="28"/>
      <c r="I11" s="32"/>
      <c r="J11" s="32"/>
      <c r="K11" s="32">
        <v>0</v>
      </c>
      <c r="L11" s="29"/>
      <c r="M11" s="32">
        <v>1676571</v>
      </c>
      <c r="N11" s="33" t="s">
        <v>147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/>
      <c r="J12" s="25"/>
      <c r="K12" s="25">
        <v>0</v>
      </c>
      <c r="L12" s="29"/>
      <c r="M12" s="25">
        <v>0</v>
      </c>
      <c r="N12" s="19" t="s">
        <v>147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/>
      <c r="J13" s="32"/>
      <c r="K13" s="32">
        <v>0</v>
      </c>
      <c r="L13" s="29"/>
      <c r="M13" s="32">
        <v>0</v>
      </c>
      <c r="N13" s="33" t="s">
        <v>147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/>
      <c r="J14" s="25"/>
      <c r="K14" s="25">
        <v>0</v>
      </c>
      <c r="L14" s="29"/>
      <c r="M14" s="25">
        <v>0</v>
      </c>
      <c r="N14" s="19" t="s">
        <v>147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/>
      <c r="J15" s="32"/>
      <c r="K15" s="32">
        <v>0</v>
      </c>
      <c r="L15" s="29"/>
      <c r="M15" s="32">
        <v>0</v>
      </c>
      <c r="N15" s="33" t="s">
        <v>147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/>
      <c r="J16" s="25"/>
      <c r="K16" s="25">
        <v>0</v>
      </c>
      <c r="L16" s="29"/>
      <c r="M16" s="25">
        <v>0</v>
      </c>
      <c r="N16" s="19" t="s">
        <v>147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/>
      <c r="J17" s="32"/>
      <c r="K17" s="32">
        <v>0</v>
      </c>
      <c r="L17" s="29"/>
      <c r="M17" s="32">
        <v>0</v>
      </c>
      <c r="N17" s="33" t="s">
        <v>147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/>
      <c r="J18" s="25"/>
      <c r="K18" s="25">
        <v>0</v>
      </c>
      <c r="L18" s="29"/>
      <c r="M18" s="25">
        <v>0</v>
      </c>
      <c r="N18" s="19" t="s">
        <v>147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/>
      <c r="J19" s="32"/>
      <c r="K19" s="32">
        <v>0</v>
      </c>
      <c r="L19" s="29"/>
      <c r="M19" s="32">
        <v>0</v>
      </c>
      <c r="N19" s="33" t="s">
        <v>147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/>
      <c r="J20" s="25"/>
      <c r="K20" s="25">
        <v>0</v>
      </c>
      <c r="L20" s="29"/>
      <c r="M20" s="25">
        <v>0</v>
      </c>
      <c r="N20" s="19" t="s">
        <v>147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/>
      <c r="J21" s="32"/>
      <c r="K21" s="32">
        <v>0</v>
      </c>
      <c r="L21" s="29"/>
      <c r="M21" s="32">
        <v>0</v>
      </c>
      <c r="N21" s="33" t="s">
        <v>147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/>
      <c r="J22" s="25"/>
      <c r="K22" s="25">
        <v>0</v>
      </c>
      <c r="L22" s="29"/>
      <c r="M22" s="25">
        <v>0</v>
      </c>
      <c r="N22" s="19" t="s">
        <v>147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/>
      <c r="J23" s="32"/>
      <c r="K23" s="32">
        <v>0</v>
      </c>
      <c r="L23" s="29"/>
      <c r="M23" s="32">
        <v>0</v>
      </c>
      <c r="N23" s="33" t="s">
        <v>147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5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5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5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40121544</v>
      </c>
      <c r="F31" s="42">
        <f t="shared" ref="F31:G31" si="6">SUM(F32:F34)</f>
        <v>-1574878</v>
      </c>
      <c r="G31" s="42">
        <f t="shared" si="6"/>
        <v>38546666</v>
      </c>
      <c r="H31" s="43"/>
      <c r="I31" s="42">
        <f t="shared" ref="I31:K31" si="7">SUM(I32:I34)</f>
        <v>38756049</v>
      </c>
      <c r="J31" s="42">
        <f t="shared" si="7"/>
        <v>2000000</v>
      </c>
      <c r="K31" s="42">
        <f t="shared" si="7"/>
        <v>40756049</v>
      </c>
      <c r="L31" s="44"/>
      <c r="M31" s="42">
        <f>SUM(M32:M34)</f>
        <v>-2209383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28">
        <v>11463301</v>
      </c>
      <c r="F32" s="25">
        <v>-449965</v>
      </c>
      <c r="G32" s="25">
        <v>11013336</v>
      </c>
      <c r="H32" s="28"/>
      <c r="I32" s="28">
        <v>11073157</v>
      </c>
      <c r="J32" s="25">
        <v>0</v>
      </c>
      <c r="K32" s="25">
        <v>11073157</v>
      </c>
      <c r="L32" s="29"/>
      <c r="M32" s="25">
        <v>-59821</v>
      </c>
      <c r="N32" s="15" t="s">
        <v>153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28658243</v>
      </c>
      <c r="F33" s="32">
        <v>-1124913</v>
      </c>
      <c r="G33" s="32">
        <v>27533330</v>
      </c>
      <c r="H33" s="28"/>
      <c r="I33" s="32">
        <v>27682892</v>
      </c>
      <c r="J33" s="32">
        <v>0</v>
      </c>
      <c r="K33" s="32">
        <v>27682892</v>
      </c>
      <c r="L33" s="29"/>
      <c r="M33" s="32">
        <v>-149562</v>
      </c>
      <c r="N33" s="33" t="s">
        <v>153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0</v>
      </c>
      <c r="F34" s="25">
        <v>0</v>
      </c>
      <c r="G34" s="25">
        <v>0</v>
      </c>
      <c r="H34" s="28"/>
      <c r="I34" s="25">
        <v>0</v>
      </c>
      <c r="J34" s="25">
        <v>2000000</v>
      </c>
      <c r="K34" s="25">
        <v>2000000</v>
      </c>
      <c r="L34" s="29"/>
      <c r="M34" s="25">
        <v>-2000000</v>
      </c>
      <c r="N34" s="15" t="s">
        <v>150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877244</v>
      </c>
      <c r="J35" s="22">
        <f t="shared" si="9"/>
        <v>-877244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877244</v>
      </c>
      <c r="J36" s="32">
        <v>-877244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M3:M4"/>
    <mergeCell ref="N3:N4"/>
    <mergeCell ref="B43:C43"/>
    <mergeCell ref="B49:C49"/>
    <mergeCell ref="B6:C6"/>
    <mergeCell ref="B24:C24"/>
    <mergeCell ref="B3:B4"/>
    <mergeCell ref="C3:C4"/>
    <mergeCell ref="E3:G3"/>
    <mergeCell ref="B50:C50"/>
    <mergeCell ref="B31:C31"/>
    <mergeCell ref="B35:C35"/>
    <mergeCell ref="B38:C38"/>
    <mergeCell ref="I3:K3"/>
  </mergeCells>
  <dataValidations count="1">
    <dataValidation type="list" allowBlank="1" showInputMessage="1" showErrorMessage="1" sqref="N39:N45 N36 N32:N34 N51:N53 N7:N30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136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104" t="s">
        <v>30</v>
      </c>
      <c r="C3" s="105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412829437</v>
      </c>
      <c r="J5" s="27">
        <f t="shared" si="1"/>
        <v>-105648903</v>
      </c>
      <c r="K5" s="27">
        <f t="shared" si="1"/>
        <v>307180534</v>
      </c>
      <c r="L5" s="29"/>
      <c r="M5" s="27">
        <f>+M6+M24+M31+M35+M38+M43</f>
        <v>-307180534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283899734</v>
      </c>
      <c r="J24" s="37">
        <f t="shared" si="5"/>
        <v>0</v>
      </c>
      <c r="K24" s="37">
        <f t="shared" si="5"/>
        <v>283899734</v>
      </c>
      <c r="L24" s="39"/>
      <c r="M24" s="37">
        <f>SUM(M25:M30)</f>
        <v>-283899734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14000</v>
      </c>
      <c r="J25" s="25">
        <v>0</v>
      </c>
      <c r="K25" s="25">
        <v>14000</v>
      </c>
      <c r="L25" s="29"/>
      <c r="M25" s="25">
        <v>-14000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281383934</v>
      </c>
      <c r="J27" s="25">
        <v>0</v>
      </c>
      <c r="K27" s="25">
        <v>281383934</v>
      </c>
      <c r="L27" s="29"/>
      <c r="M27" s="25">
        <v>-281383934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2501800</v>
      </c>
      <c r="J30" s="32">
        <v>0</v>
      </c>
      <c r="K30" s="32">
        <v>2501800</v>
      </c>
      <c r="L30" s="29"/>
      <c r="M30" s="32">
        <v>-2501800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107648903</v>
      </c>
      <c r="J31" s="42">
        <f t="shared" si="7"/>
        <v>-105648903</v>
      </c>
      <c r="K31" s="42">
        <f t="shared" si="7"/>
        <v>2000000</v>
      </c>
      <c r="L31" s="44"/>
      <c r="M31" s="42">
        <f>SUM(M32:M34)</f>
        <v>-2000000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30756829</v>
      </c>
      <c r="J32" s="25">
        <v>-30756829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76892074</v>
      </c>
      <c r="J33" s="32">
        <v>-76892074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2000000</v>
      </c>
      <c r="K34" s="25">
        <v>2000000</v>
      </c>
      <c r="L34" s="29"/>
      <c r="M34" s="25">
        <v>-2000000</v>
      </c>
      <c r="N34" s="19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21280800</v>
      </c>
      <c r="J35" s="22">
        <f t="shared" si="9"/>
        <v>0</v>
      </c>
      <c r="K35" s="22">
        <f t="shared" si="9"/>
        <v>21280800</v>
      </c>
      <c r="L35" s="29"/>
      <c r="M35" s="22">
        <f>SUM(M36:M37)</f>
        <v>-21280800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21280800</v>
      </c>
      <c r="J36" s="32">
        <v>0</v>
      </c>
      <c r="K36" s="32">
        <v>21280800</v>
      </c>
      <c r="L36" s="29"/>
      <c r="M36" s="32">
        <v>-21280800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49:C49"/>
    <mergeCell ref="B50:C50"/>
    <mergeCell ref="B35:C35"/>
    <mergeCell ref="B38:C38"/>
    <mergeCell ref="B43:C43"/>
    <mergeCell ref="N3:N4"/>
    <mergeCell ref="B6:C6"/>
    <mergeCell ref="B24:C24"/>
    <mergeCell ref="B31:C31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24:N30 N36:N37 N51:N53 N32:N34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137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58800</v>
      </c>
      <c r="J5" s="27">
        <f t="shared" si="1"/>
        <v>0</v>
      </c>
      <c r="K5" s="27">
        <f t="shared" si="1"/>
        <v>58800</v>
      </c>
      <c r="L5" s="29"/>
      <c r="M5" s="27">
        <f>+M6+M24+M31+M35+M38+M43</f>
        <v>-58800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19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58800</v>
      </c>
      <c r="J35" s="22">
        <f t="shared" si="9"/>
        <v>0</v>
      </c>
      <c r="K35" s="22">
        <f t="shared" si="9"/>
        <v>58800</v>
      </c>
      <c r="L35" s="29"/>
      <c r="M35" s="22">
        <f>SUM(M36:M37)</f>
        <v>-58800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58800</v>
      </c>
      <c r="J36" s="32">
        <v>0</v>
      </c>
      <c r="K36" s="32">
        <v>58800</v>
      </c>
      <c r="L36" s="29"/>
      <c r="M36" s="32">
        <v>-58800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9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9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33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38:C38"/>
    <mergeCell ref="B43:C43"/>
    <mergeCell ref="B49:C49"/>
    <mergeCell ref="B50:C50"/>
    <mergeCell ref="M3:M4"/>
    <mergeCell ref="N3:N4"/>
    <mergeCell ref="B6:C6"/>
    <mergeCell ref="B24:C24"/>
    <mergeCell ref="B31:C31"/>
    <mergeCell ref="B35:C35"/>
    <mergeCell ref="B3:B4"/>
    <mergeCell ref="C3:C4"/>
    <mergeCell ref="E3:G3"/>
    <mergeCell ref="I3:K3"/>
  </mergeCells>
  <dataValidations count="1">
    <dataValidation type="list" allowBlank="1" showInputMessage="1" showErrorMessage="1" sqref="N24:N30 N36:N37 N32:N34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138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20850000</v>
      </c>
      <c r="F5" s="27">
        <f t="shared" ref="F5:G5" si="0">+F6+F24+F31+F35+F38+F43</f>
        <v>0</v>
      </c>
      <c r="G5" s="27">
        <f t="shared" si="0"/>
        <v>20850000</v>
      </c>
      <c r="H5" s="28"/>
      <c r="I5" s="27">
        <f t="shared" ref="I5:K5" si="1">+I6+I24+I31+I35+I38+I43</f>
        <v>0</v>
      </c>
      <c r="J5" s="27">
        <f t="shared" si="1"/>
        <v>20850000</v>
      </c>
      <c r="K5" s="27">
        <f t="shared" si="1"/>
        <v>20850000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5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1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>
        <v>0</v>
      </c>
      <c r="J11" s="32">
        <v>0</v>
      </c>
      <c r="K11" s="32">
        <v>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1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0</v>
      </c>
      <c r="J13" s="32">
        <v>0</v>
      </c>
      <c r="K13" s="32">
        <v>0</v>
      </c>
      <c r="L13" s="29"/>
      <c r="M13" s="32">
        <v>0</v>
      </c>
      <c r="N13" s="33"/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1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1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15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15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20850000</v>
      </c>
      <c r="F24" s="38">
        <f t="shared" ref="F24:G24" si="4">SUM(F25:F30)</f>
        <v>0</v>
      </c>
      <c r="G24" s="38">
        <f t="shared" si="4"/>
        <v>20850000</v>
      </c>
      <c r="H24" s="36"/>
      <c r="I24" s="38">
        <f t="shared" ref="I24:K24" si="5">SUM(I25:I30)</f>
        <v>0</v>
      </c>
      <c r="J24" s="38">
        <f t="shared" si="5"/>
        <v>20850000</v>
      </c>
      <c r="K24" s="38">
        <f t="shared" si="5"/>
        <v>20850000</v>
      </c>
      <c r="L24" s="2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5212500</v>
      </c>
      <c r="F27" s="25">
        <v>0</v>
      </c>
      <c r="G27" s="25">
        <v>5212500</v>
      </c>
      <c r="H27" s="28"/>
      <c r="I27" s="25">
        <v>0</v>
      </c>
      <c r="J27" s="25">
        <v>5212500</v>
      </c>
      <c r="K27" s="25">
        <v>5212500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15637500</v>
      </c>
      <c r="F28" s="32">
        <v>0</v>
      </c>
      <c r="G28" s="32">
        <v>15637500</v>
      </c>
      <c r="H28" s="28"/>
      <c r="I28" s="32">
        <v>0</v>
      </c>
      <c r="J28" s="32">
        <v>15637500</v>
      </c>
      <c r="K28" s="32">
        <v>15637500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B50:C50"/>
    <mergeCell ref="E3:G3"/>
    <mergeCell ref="I3:K3"/>
    <mergeCell ref="M3:M4"/>
    <mergeCell ref="N3:N4"/>
    <mergeCell ref="B6:C6"/>
    <mergeCell ref="B24:C24"/>
    <mergeCell ref="B3:B4"/>
    <mergeCell ref="C3:C4"/>
    <mergeCell ref="B31:C31"/>
    <mergeCell ref="B35:C35"/>
    <mergeCell ref="B38:C38"/>
    <mergeCell ref="B43:C43"/>
    <mergeCell ref="B49:C49"/>
  </mergeCells>
  <dataValidations count="1">
    <dataValidation type="list" allowBlank="1" showInputMessage="1" showErrorMessage="1" sqref="N39:N45 N30 N51:N53 N32:N33 N7:N27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139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104" t="s">
        <v>30</v>
      </c>
      <c r="C3" s="105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48641601</v>
      </c>
      <c r="F5" s="27">
        <f t="shared" ref="F5:G5" si="0">+F6+F24+F31+F35+F38+F43</f>
        <v>186660</v>
      </c>
      <c r="G5" s="27">
        <f t="shared" si="0"/>
        <v>48828261</v>
      </c>
      <c r="H5" s="28"/>
      <c r="I5" s="27">
        <f t="shared" ref="I5:K5" si="1">+I6+I24+I31+I35+I38+I43</f>
        <v>27769590.32</v>
      </c>
      <c r="J5" s="27">
        <f t="shared" si="1"/>
        <v>344000</v>
      </c>
      <c r="K5" s="27">
        <f t="shared" si="1"/>
        <v>28113590.32</v>
      </c>
      <c r="L5" s="29"/>
      <c r="M5" s="27">
        <f>+M6+M24+M31+M35+M38+M43</f>
        <v>20714670.68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20714385</v>
      </c>
      <c r="F6" s="22">
        <f t="shared" ref="F6:G6" si="2">SUM(F7:F23)</f>
        <v>0</v>
      </c>
      <c r="G6" s="22">
        <f t="shared" si="2"/>
        <v>20714385</v>
      </c>
      <c r="H6" s="28"/>
      <c r="I6" s="22">
        <f t="shared" ref="I6:K6" si="3">SUM(I7:I23)</f>
        <v>54930.32</v>
      </c>
      <c r="J6" s="22">
        <f t="shared" si="3"/>
        <v>0</v>
      </c>
      <c r="K6" s="22">
        <f t="shared" si="3"/>
        <v>54930.32</v>
      </c>
      <c r="L6" s="29"/>
      <c r="M6" s="22">
        <f>SUM(M7:M23)</f>
        <v>20659454.68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9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>
        <v>0</v>
      </c>
      <c r="J11" s="32">
        <v>0</v>
      </c>
      <c r="K11" s="32">
        <v>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25150</v>
      </c>
      <c r="J13" s="32">
        <v>0</v>
      </c>
      <c r="K13" s="32">
        <v>25150</v>
      </c>
      <c r="L13" s="29"/>
      <c r="M13" s="32">
        <v>-25150</v>
      </c>
      <c r="N13" s="33" t="s">
        <v>150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20714385</v>
      </c>
      <c r="F14" s="25">
        <v>0</v>
      </c>
      <c r="G14" s="25">
        <v>20714385</v>
      </c>
      <c r="H14" s="28"/>
      <c r="I14" s="25">
        <v>0</v>
      </c>
      <c r="J14" s="25">
        <v>0</v>
      </c>
      <c r="K14" s="25">
        <v>0</v>
      </c>
      <c r="L14" s="29"/>
      <c r="M14" s="25">
        <v>20714385</v>
      </c>
      <c r="N14" s="75" t="s">
        <v>148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29780.32</v>
      </c>
      <c r="J23" s="32">
        <v>0</v>
      </c>
      <c r="K23" s="32">
        <v>29780.32</v>
      </c>
      <c r="L23" s="29"/>
      <c r="M23" s="32">
        <v>-29780.32</v>
      </c>
      <c r="N23" s="33" t="s">
        <v>153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27528000</v>
      </c>
      <c r="F24" s="38">
        <f t="shared" ref="F24:G24" si="4">SUM(F25:F30)</f>
        <v>186660</v>
      </c>
      <c r="G24" s="38">
        <f t="shared" si="4"/>
        <v>27714660</v>
      </c>
      <c r="H24" s="36"/>
      <c r="I24" s="38">
        <f t="shared" ref="I24:K24" si="5">SUM(I25:I30)</f>
        <v>27714660</v>
      </c>
      <c r="J24" s="38">
        <f t="shared" si="5"/>
        <v>0</v>
      </c>
      <c r="K24" s="38">
        <f t="shared" si="5"/>
        <v>27714660</v>
      </c>
      <c r="L24" s="3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618000</v>
      </c>
      <c r="F25" s="25">
        <v>0</v>
      </c>
      <c r="G25" s="25">
        <v>618000</v>
      </c>
      <c r="H25" s="28"/>
      <c r="I25" s="25">
        <v>0</v>
      </c>
      <c r="J25" s="25">
        <v>618000</v>
      </c>
      <c r="K25" s="25">
        <v>618000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20700000</v>
      </c>
      <c r="F27" s="25">
        <v>150000</v>
      </c>
      <c r="G27" s="25">
        <v>20850000</v>
      </c>
      <c r="H27" s="28"/>
      <c r="I27" s="25">
        <v>21468000</v>
      </c>
      <c r="J27" s="25">
        <v>-618000</v>
      </c>
      <c r="K27" s="25">
        <v>20850000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6210000</v>
      </c>
      <c r="F28" s="32">
        <v>36660</v>
      </c>
      <c r="G28" s="32">
        <v>6246660</v>
      </c>
      <c r="H28" s="28"/>
      <c r="I28" s="32">
        <v>6246660</v>
      </c>
      <c r="J28" s="32"/>
      <c r="K28" s="32">
        <v>6246660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55216</v>
      </c>
      <c r="F35" s="22">
        <f t="shared" ref="F35:G35" si="8">SUM(F36:F37)</f>
        <v>0</v>
      </c>
      <c r="G35" s="22">
        <f t="shared" si="8"/>
        <v>55216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55216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55216</v>
      </c>
      <c r="F36" s="32">
        <v>0</v>
      </c>
      <c r="G36" s="32">
        <v>55216</v>
      </c>
      <c r="H36" s="28"/>
      <c r="I36" s="32">
        <v>0</v>
      </c>
      <c r="J36" s="32">
        <v>0</v>
      </c>
      <c r="K36" s="32">
        <v>0</v>
      </c>
      <c r="L36" s="29"/>
      <c r="M36" s="32">
        <v>55216</v>
      </c>
      <c r="N36" s="33" t="s">
        <v>151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8">
        <f>SUM(E39:E42)</f>
        <v>344000</v>
      </c>
      <c r="F38" s="38">
        <f t="shared" ref="F38:G38" si="10">SUM(F39:F42)</f>
        <v>0</v>
      </c>
      <c r="G38" s="38">
        <f t="shared" si="10"/>
        <v>344000</v>
      </c>
      <c r="H38" s="36"/>
      <c r="I38" s="38">
        <f t="shared" ref="I38:K38" si="11">SUM(I39:I42)</f>
        <v>0</v>
      </c>
      <c r="J38" s="38">
        <f t="shared" si="11"/>
        <v>344000</v>
      </c>
      <c r="K38" s="38">
        <f t="shared" si="11"/>
        <v>344000</v>
      </c>
      <c r="L38" s="39"/>
      <c r="M38" s="38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344000</v>
      </c>
      <c r="F39" s="32">
        <v>0</v>
      </c>
      <c r="G39" s="32">
        <v>344000</v>
      </c>
      <c r="H39" s="28"/>
      <c r="I39" s="32">
        <v>0</v>
      </c>
      <c r="J39" s="32">
        <v>344000</v>
      </c>
      <c r="K39" s="32">
        <v>344000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21105085</v>
      </c>
      <c r="F49" s="27">
        <f t="shared" ref="F49:G49" si="14">+F50</f>
        <v>0</v>
      </c>
      <c r="G49" s="27">
        <f t="shared" si="14"/>
        <v>21105085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21105085</v>
      </c>
      <c r="F50" s="22">
        <f t="shared" ref="F50:G50" si="15">SUM(F51:F52)</f>
        <v>0</v>
      </c>
      <c r="G50" s="22">
        <f t="shared" si="15"/>
        <v>21105085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6418072</v>
      </c>
      <c r="F51" s="25">
        <v>0</v>
      </c>
      <c r="G51" s="25">
        <v>6418072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14687013</v>
      </c>
      <c r="F52" s="51">
        <v>0</v>
      </c>
      <c r="G52" s="51">
        <v>14687013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49:C49"/>
    <mergeCell ref="B50:C50"/>
    <mergeCell ref="B6:C6"/>
    <mergeCell ref="B24:C24"/>
    <mergeCell ref="B31:C31"/>
    <mergeCell ref="B35:C35"/>
    <mergeCell ref="B38:C38"/>
    <mergeCell ref="B43:C43"/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39:N45 N7:N14 N16:N28 N51:N53 N32:N33 N30 N3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140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262284173</v>
      </c>
      <c r="F5" s="27">
        <f t="shared" ref="F5:G5" si="0">+F6+F24+F31+F35+F38+F43</f>
        <v>-41700000</v>
      </c>
      <c r="G5" s="27">
        <f t="shared" si="0"/>
        <v>220584173</v>
      </c>
      <c r="H5" s="28"/>
      <c r="I5" s="27">
        <f t="shared" ref="I5:K5" si="1">+I6+I24+I31+I35+I38+I43</f>
        <v>241444399</v>
      </c>
      <c r="J5" s="27">
        <f t="shared" si="1"/>
        <v>-20850000</v>
      </c>
      <c r="K5" s="27">
        <f t="shared" si="1"/>
        <v>220594399</v>
      </c>
      <c r="L5" s="29"/>
      <c r="M5" s="27">
        <f>+M6+M24+M31+M35+M38+M43</f>
        <v>-10226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6278258</v>
      </c>
      <c r="F6" s="22">
        <f t="shared" ref="F6:G6" si="2">SUM(F7:F23)</f>
        <v>0</v>
      </c>
      <c r="G6" s="22">
        <f t="shared" si="2"/>
        <v>6278258</v>
      </c>
      <c r="H6" s="28"/>
      <c r="I6" s="22">
        <f t="shared" ref="I6:K6" si="3">SUM(I7:I23)</f>
        <v>6288475</v>
      </c>
      <c r="J6" s="22">
        <f t="shared" si="3"/>
        <v>0</v>
      </c>
      <c r="K6" s="22">
        <f t="shared" si="3"/>
        <v>6288475</v>
      </c>
      <c r="L6" s="29"/>
      <c r="M6" s="22">
        <f>SUM(M7:M23)</f>
        <v>-10217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9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6278258</v>
      </c>
      <c r="F11" s="32">
        <v>0</v>
      </c>
      <c r="G11" s="32">
        <v>6278258</v>
      </c>
      <c r="H11" s="28"/>
      <c r="I11" s="32">
        <v>6288475</v>
      </c>
      <c r="J11" s="32">
        <v>0</v>
      </c>
      <c r="K11" s="32">
        <v>6288475</v>
      </c>
      <c r="L11" s="29"/>
      <c r="M11" s="32">
        <v>-10217</v>
      </c>
      <c r="N11" s="33" t="s">
        <v>153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0</v>
      </c>
      <c r="J13" s="32">
        <v>0</v>
      </c>
      <c r="K13" s="32">
        <v>0</v>
      </c>
      <c r="L13" s="29"/>
      <c r="M13" s="32">
        <v>0</v>
      </c>
      <c r="N13" s="33"/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7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76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250200000</v>
      </c>
      <c r="F24" s="38">
        <f t="shared" ref="F24:G24" si="4">SUM(F25:F30)</f>
        <v>-41700000</v>
      </c>
      <c r="G24" s="38">
        <f t="shared" si="4"/>
        <v>208500000</v>
      </c>
      <c r="H24" s="36"/>
      <c r="I24" s="38">
        <f t="shared" ref="I24:K24" si="5">SUM(I25:I30)</f>
        <v>229350000</v>
      </c>
      <c r="J24" s="38">
        <f t="shared" si="5"/>
        <v>-20850000</v>
      </c>
      <c r="K24" s="38">
        <f t="shared" si="5"/>
        <v>208500000</v>
      </c>
      <c r="L24" s="2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62550000</v>
      </c>
      <c r="F27" s="25">
        <v>-20850000</v>
      </c>
      <c r="G27" s="25">
        <v>41700000</v>
      </c>
      <c r="H27" s="28"/>
      <c r="I27" s="25">
        <v>46912500</v>
      </c>
      <c r="J27" s="25">
        <v>-5212500</v>
      </c>
      <c r="K27" s="25">
        <v>41700000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187650000</v>
      </c>
      <c r="F28" s="32">
        <v>-20850000</v>
      </c>
      <c r="G28" s="32">
        <v>166800000</v>
      </c>
      <c r="H28" s="28"/>
      <c r="I28" s="32">
        <v>182437500</v>
      </c>
      <c r="J28" s="32">
        <v>-15637500</v>
      </c>
      <c r="K28" s="32">
        <v>166800000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5805915</v>
      </c>
      <c r="F35" s="22">
        <f t="shared" ref="F35:G35" si="8">SUM(F36:F37)</f>
        <v>0</v>
      </c>
      <c r="G35" s="22">
        <f t="shared" si="8"/>
        <v>5805915</v>
      </c>
      <c r="H35" s="28"/>
      <c r="I35" s="22">
        <f t="shared" ref="I35:K35" si="9">SUM(I36:I37)</f>
        <v>5805924</v>
      </c>
      <c r="J35" s="22">
        <f t="shared" si="9"/>
        <v>0</v>
      </c>
      <c r="K35" s="22">
        <f t="shared" si="9"/>
        <v>5805924</v>
      </c>
      <c r="L35" s="29"/>
      <c r="M35" s="22">
        <f>SUM(M36:M37)</f>
        <v>-9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5805915</v>
      </c>
      <c r="F36" s="32">
        <v>0</v>
      </c>
      <c r="G36" s="32">
        <v>5805915</v>
      </c>
      <c r="H36" s="28"/>
      <c r="I36" s="32">
        <v>5805924</v>
      </c>
      <c r="J36" s="32">
        <v>0</v>
      </c>
      <c r="K36" s="32">
        <v>5805924</v>
      </c>
      <c r="L36" s="29"/>
      <c r="M36" s="32">
        <v>-9</v>
      </c>
      <c r="N36" s="33" t="s">
        <v>153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81">
        <f>+E50</f>
        <v>5066390</v>
      </c>
      <c r="F49" s="81">
        <f t="shared" ref="F49:G49" si="14">+F50</f>
        <v>0</v>
      </c>
      <c r="G49" s="81">
        <f t="shared" si="14"/>
        <v>5066390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5066390</v>
      </c>
      <c r="F50" s="22">
        <f t="shared" ref="F50:G50" si="15">SUM(F51:F52)</f>
        <v>0</v>
      </c>
      <c r="G50" s="22">
        <f t="shared" si="15"/>
        <v>5066390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5066390</v>
      </c>
      <c r="F51" s="25">
        <v>0</v>
      </c>
      <c r="G51" s="25">
        <v>5066390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B49:C49"/>
    <mergeCell ref="B50:C50"/>
    <mergeCell ref="M3:M4"/>
    <mergeCell ref="N3:N4"/>
    <mergeCell ref="B6:C6"/>
    <mergeCell ref="B24:C24"/>
    <mergeCell ref="B31:C31"/>
    <mergeCell ref="B35:C35"/>
    <mergeCell ref="B3:B4"/>
    <mergeCell ref="C3:C4"/>
    <mergeCell ref="E3:G3"/>
    <mergeCell ref="I3:K3"/>
    <mergeCell ref="B38:C38"/>
    <mergeCell ref="B43:C43"/>
  </mergeCells>
  <dataValidations count="1">
    <dataValidation type="list" allowBlank="1" showInputMessage="1" showErrorMessage="1" sqref="N39:N45 N7:N14 N16:N28 N51:N53 N32:N33 N30 N3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80" zoomScaleNormal="80" workbookViewId="0">
      <selection activeCell="A2" sqref="A2"/>
    </sheetView>
  </sheetViews>
  <sheetFormatPr defaultRowHeight="14.25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6" ht="18.25" x14ac:dyDescent="0.85">
      <c r="A1" s="14" t="s">
        <v>117</v>
      </c>
      <c r="B1" s="13"/>
      <c r="C1" s="1"/>
      <c r="D1" s="17"/>
      <c r="E1" s="1"/>
      <c r="F1" s="1"/>
      <c r="G1" s="1"/>
      <c r="H1" s="17"/>
      <c r="I1" s="1"/>
      <c r="J1" s="20"/>
      <c r="K1" s="21"/>
      <c r="L1" s="18"/>
      <c r="M1" s="1"/>
      <c r="N1" s="19"/>
      <c r="O1" s="1"/>
      <c r="P1" s="1"/>
    </row>
    <row r="2" spans="1:16" x14ac:dyDescent="0.65">
      <c r="A2" s="88" t="s">
        <v>291</v>
      </c>
      <c r="B2" s="12"/>
      <c r="C2" s="23"/>
      <c r="D2" s="17"/>
      <c r="E2" s="1"/>
      <c r="F2" s="1"/>
      <c r="G2" s="1"/>
      <c r="H2" s="17"/>
      <c r="I2" s="1"/>
      <c r="J2" s="1"/>
      <c r="K2" s="1"/>
      <c r="L2" s="18"/>
      <c r="M2" s="1"/>
      <c r="N2" s="19"/>
      <c r="O2" s="1"/>
      <c r="P2" s="1"/>
    </row>
    <row r="3" spans="1:16" x14ac:dyDescent="0.65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  <c r="O3" s="1"/>
      <c r="P3" s="1"/>
    </row>
    <row r="4" spans="1:16" ht="14.5" thickBot="1" x14ac:dyDescent="0.7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  <c r="O4" s="1"/>
      <c r="P4" s="1"/>
    </row>
    <row r="5" spans="1:16" x14ac:dyDescent="0.65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356597969</v>
      </c>
      <c r="J5" s="27">
        <f t="shared" si="1"/>
        <v>-356597969</v>
      </c>
      <c r="K5" s="27">
        <f t="shared" si="1"/>
        <v>0</v>
      </c>
      <c r="L5" s="29"/>
      <c r="M5" s="27">
        <f>+M6+M24+M31+M35+M38+M43</f>
        <v>0</v>
      </c>
      <c r="N5" s="71"/>
      <c r="O5" s="1"/>
      <c r="P5" s="1"/>
    </row>
    <row r="6" spans="1:16" x14ac:dyDescent="0.65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  <c r="O6" s="1"/>
      <c r="P6" s="1"/>
    </row>
    <row r="7" spans="1:16" x14ac:dyDescent="0.65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  <c r="O7" s="1"/>
      <c r="P7" s="1"/>
    </row>
    <row r="8" spans="1:16" x14ac:dyDescent="0.65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  <c r="O8" s="1"/>
      <c r="P8" s="1"/>
    </row>
    <row r="9" spans="1:16" x14ac:dyDescent="0.65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  <c r="O9" s="1"/>
      <c r="P9" s="1"/>
    </row>
    <row r="10" spans="1:16" x14ac:dyDescent="0.65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  <c r="O10" s="1"/>
      <c r="P10" s="1"/>
    </row>
    <row r="11" spans="1:16" x14ac:dyDescent="0.65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  <c r="O11" s="1"/>
      <c r="P11" s="1"/>
    </row>
    <row r="12" spans="1:16" x14ac:dyDescent="0.65">
      <c r="A12" s="13"/>
      <c r="B12" s="69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  <c r="O12" s="1"/>
      <c r="P12" s="1"/>
    </row>
    <row r="13" spans="1:16" x14ac:dyDescent="0.65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  <c r="O13" s="1"/>
      <c r="P13" s="1"/>
    </row>
    <row r="14" spans="1:16" x14ac:dyDescent="0.65">
      <c r="A14" s="13"/>
      <c r="B14" s="69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  <c r="O14" s="1"/>
      <c r="P14" s="1"/>
    </row>
    <row r="15" spans="1:16" x14ac:dyDescent="0.65">
      <c r="A15" s="13"/>
      <c r="B15" s="30">
        <v>1.9</v>
      </c>
      <c r="C15" s="31" t="s">
        <v>174</v>
      </c>
      <c r="D15" s="17"/>
      <c r="E15" s="70"/>
      <c r="F15" s="32">
        <v>0</v>
      </c>
      <c r="G15" s="32">
        <v>0</v>
      </c>
      <c r="H15" s="28"/>
      <c r="I15" s="70"/>
      <c r="J15" s="32">
        <v>0</v>
      </c>
      <c r="K15" s="32">
        <v>0</v>
      </c>
      <c r="L15" s="29"/>
      <c r="M15" s="32">
        <v>0</v>
      </c>
      <c r="N15" s="33" t="s">
        <v>170</v>
      </c>
      <c r="O15" s="1"/>
      <c r="P15" s="1"/>
    </row>
    <row r="16" spans="1:16" x14ac:dyDescent="0.65">
      <c r="A16" s="13"/>
      <c r="B16" s="69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  <c r="O16" s="1"/>
      <c r="P16" s="1"/>
    </row>
    <row r="17" spans="1:16" x14ac:dyDescent="0.65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  <c r="O17" s="1"/>
      <c r="P17" s="1"/>
    </row>
    <row r="18" spans="1:16" x14ac:dyDescent="0.65">
      <c r="A18" s="13"/>
      <c r="B18" s="69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  <c r="O18" s="1"/>
      <c r="P18" s="1"/>
    </row>
    <row r="19" spans="1:16" x14ac:dyDescent="0.65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  <c r="O19" s="1"/>
      <c r="P19" s="1"/>
    </row>
    <row r="20" spans="1:16" x14ac:dyDescent="0.65">
      <c r="A20" s="13"/>
      <c r="B20" s="69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  <c r="O20" s="1"/>
      <c r="P20" s="1"/>
    </row>
    <row r="21" spans="1:16" x14ac:dyDescent="0.65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  <c r="O21" s="1"/>
      <c r="P21" s="1"/>
    </row>
    <row r="22" spans="1:16" x14ac:dyDescent="0.65">
      <c r="A22" s="13"/>
      <c r="B22" s="69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  <c r="O22" s="1"/>
      <c r="P22" s="1"/>
    </row>
    <row r="23" spans="1:16" x14ac:dyDescent="0.65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  <c r="O23" s="1"/>
      <c r="P23" s="1"/>
    </row>
    <row r="24" spans="1:16" x14ac:dyDescent="0.65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  <c r="O24" s="1"/>
      <c r="P24" s="1"/>
    </row>
    <row r="25" spans="1:16" x14ac:dyDescent="0.65">
      <c r="A25" s="13"/>
      <c r="B25" s="34">
        <v>2.1</v>
      </c>
      <c r="C25" s="35" t="s">
        <v>192</v>
      </c>
      <c r="D25" s="17"/>
      <c r="E25" s="25"/>
      <c r="F25" s="25"/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  <c r="O25" s="1"/>
      <c r="P25" s="1"/>
    </row>
    <row r="26" spans="1:16" x14ac:dyDescent="0.65">
      <c r="A26" s="13"/>
      <c r="B26" s="30">
        <v>2.2000000000000002</v>
      </c>
      <c r="C26" s="31" t="s">
        <v>193</v>
      </c>
      <c r="D26" s="17"/>
      <c r="E26" s="32"/>
      <c r="F26" s="32"/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  <c r="O26" s="1"/>
      <c r="P26" s="1"/>
    </row>
    <row r="27" spans="1:16" x14ac:dyDescent="0.65">
      <c r="A27" s="13"/>
      <c r="B27" s="34">
        <v>2.2999999999999998</v>
      </c>
      <c r="C27" s="35" t="s">
        <v>194</v>
      </c>
      <c r="D27" s="17"/>
      <c r="E27" s="25"/>
      <c r="F27" s="25"/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  <c r="O27" s="1"/>
      <c r="P27" s="1"/>
    </row>
    <row r="28" spans="1:16" x14ac:dyDescent="0.65">
      <c r="A28" s="13"/>
      <c r="B28" s="30">
        <v>2.4</v>
      </c>
      <c r="C28" s="31" t="s">
        <v>195</v>
      </c>
      <c r="D28" s="17"/>
      <c r="E28" s="32"/>
      <c r="F28" s="32"/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  <c r="O28" s="1"/>
      <c r="P28" s="1"/>
    </row>
    <row r="29" spans="1:16" x14ac:dyDescent="0.65">
      <c r="A29" s="13"/>
      <c r="B29" s="34">
        <v>2.5</v>
      </c>
      <c r="C29" s="35" t="s">
        <v>196</v>
      </c>
      <c r="D29" s="17"/>
      <c r="E29" s="25"/>
      <c r="F29" s="25"/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  <c r="O29" s="1"/>
      <c r="P29" s="1"/>
    </row>
    <row r="30" spans="1:16" x14ac:dyDescent="0.65">
      <c r="A30" s="13"/>
      <c r="B30" s="30">
        <v>2.6</v>
      </c>
      <c r="C30" s="31" t="s">
        <v>197</v>
      </c>
      <c r="D30" s="17"/>
      <c r="E30" s="32"/>
      <c r="F30" s="32"/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  <c r="O30" s="1"/>
      <c r="P30" s="1"/>
    </row>
    <row r="31" spans="1:16" x14ac:dyDescent="0.65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356597969</v>
      </c>
      <c r="J31" s="42">
        <f t="shared" si="7"/>
        <v>-356597969</v>
      </c>
      <c r="K31" s="42">
        <f t="shared" si="7"/>
        <v>0</v>
      </c>
      <c r="L31" s="44"/>
      <c r="M31" s="42">
        <f>SUM(M32:M34)</f>
        <v>0</v>
      </c>
      <c r="N31" s="45"/>
      <c r="O31" s="1"/>
      <c r="P31" s="1"/>
    </row>
    <row r="32" spans="1:16" x14ac:dyDescent="0.65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101885134</v>
      </c>
      <c r="J32" s="25">
        <v>-101885134</v>
      </c>
      <c r="K32" s="25">
        <v>0</v>
      </c>
      <c r="L32" s="29"/>
      <c r="M32" s="25">
        <v>0</v>
      </c>
      <c r="N32" s="15" t="s">
        <v>146</v>
      </c>
      <c r="O32" s="1"/>
      <c r="P32" s="1"/>
    </row>
    <row r="33" spans="1:16" x14ac:dyDescent="0.65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254712835</v>
      </c>
      <c r="J33" s="46">
        <v>-254712835</v>
      </c>
      <c r="K33" s="32">
        <v>0</v>
      </c>
      <c r="L33" s="29"/>
      <c r="M33" s="32">
        <v>0</v>
      </c>
      <c r="N33" s="33" t="s">
        <v>146</v>
      </c>
      <c r="O33" s="1"/>
      <c r="P33" s="1"/>
    </row>
    <row r="34" spans="1:16" x14ac:dyDescent="0.65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15" t="s">
        <v>146</v>
      </c>
      <c r="O34" s="1"/>
      <c r="P34" s="1"/>
    </row>
    <row r="35" spans="1:16" x14ac:dyDescent="0.65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  <c r="O35" s="1"/>
      <c r="P35" s="1"/>
    </row>
    <row r="36" spans="1:16" x14ac:dyDescent="0.65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  <c r="O36" s="1"/>
      <c r="P36" s="1"/>
    </row>
    <row r="37" spans="1:16" x14ac:dyDescent="0.65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  <c r="O37" s="1"/>
      <c r="P37" s="1"/>
    </row>
    <row r="38" spans="1:16" x14ac:dyDescent="0.65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  <c r="O38" s="1"/>
      <c r="P38" s="1"/>
    </row>
    <row r="39" spans="1:16" x14ac:dyDescent="0.65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  <c r="O39" s="1"/>
      <c r="P39" s="1"/>
    </row>
    <row r="40" spans="1:16" x14ac:dyDescent="0.65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  <c r="O40" s="1"/>
      <c r="P40" s="1"/>
    </row>
    <row r="41" spans="1:16" x14ac:dyDescent="0.65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  <c r="O41" s="1"/>
      <c r="P41" s="1"/>
    </row>
    <row r="42" spans="1:16" x14ac:dyDescent="0.65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  <c r="O42" s="1"/>
      <c r="P42" s="1"/>
    </row>
    <row r="43" spans="1:16" x14ac:dyDescent="0.65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  <c r="O43" s="1"/>
      <c r="P43" s="1"/>
    </row>
    <row r="44" spans="1:16" x14ac:dyDescent="0.65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  <c r="O44" s="1"/>
      <c r="P44" s="1"/>
    </row>
    <row r="45" spans="1:16" x14ac:dyDescent="0.65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  <c r="O45" s="1"/>
      <c r="P45" s="1"/>
    </row>
    <row r="46" spans="1:16" ht="14.5" thickBot="1" x14ac:dyDescent="0.7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  <c r="O46" s="1"/>
      <c r="P46" s="1"/>
    </row>
    <row r="47" spans="1:16" x14ac:dyDescent="0.65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  <c r="O47" s="1"/>
      <c r="P47" s="1"/>
    </row>
    <row r="48" spans="1:16" x14ac:dyDescent="0.65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  <c r="O48" s="1"/>
      <c r="P48" s="1"/>
    </row>
    <row r="49" spans="1:16" x14ac:dyDescent="0.65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  <c r="O49" s="1"/>
      <c r="P49" s="1"/>
    </row>
    <row r="50" spans="1:16" x14ac:dyDescent="0.65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  <c r="O50" s="1"/>
      <c r="P50" s="1"/>
    </row>
    <row r="51" spans="1:16" x14ac:dyDescent="0.65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  <c r="O51" s="1"/>
      <c r="P51" s="1"/>
    </row>
    <row r="52" spans="1:16" ht="14.5" thickBot="1" x14ac:dyDescent="0.7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  <c r="O52" s="1"/>
      <c r="P52" s="1"/>
    </row>
    <row r="53" spans="1:16" x14ac:dyDescent="0.65">
      <c r="A53" s="13"/>
      <c r="B53" s="12"/>
      <c r="C53" s="1"/>
      <c r="D53" s="17"/>
      <c r="E53" s="1"/>
      <c r="F53" s="12"/>
      <c r="G53" s="1"/>
      <c r="H53" s="17"/>
      <c r="I53" s="1"/>
      <c r="J53" s="1"/>
      <c r="K53" s="1"/>
      <c r="L53" s="18"/>
      <c r="M53" s="1"/>
      <c r="N53" s="19"/>
      <c r="O53" s="1"/>
      <c r="P53" s="1"/>
    </row>
  </sheetData>
  <mergeCells count="14">
    <mergeCell ref="B6:C6"/>
    <mergeCell ref="B24:C24"/>
    <mergeCell ref="B43:C43"/>
    <mergeCell ref="B49:C49"/>
    <mergeCell ref="B50:C50"/>
    <mergeCell ref="B31:C31"/>
    <mergeCell ref="B35:C35"/>
    <mergeCell ref="B38:C38"/>
    <mergeCell ref="N3:N4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36:N37 N32:N34 N51:N52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141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13704554</v>
      </c>
      <c r="F5" s="27">
        <f t="shared" ref="F5:G5" si="0">+F6+F24+F31+F35+F38+F43</f>
        <v>0</v>
      </c>
      <c r="G5" s="27">
        <f t="shared" si="0"/>
        <v>13704554</v>
      </c>
      <c r="H5" s="28"/>
      <c r="I5" s="27">
        <f t="shared" ref="I5:K5" si="1">+I6+I24+I31+I35+I38+I43</f>
        <v>13537906</v>
      </c>
      <c r="J5" s="27">
        <f t="shared" si="1"/>
        <v>166648</v>
      </c>
      <c r="K5" s="27">
        <f t="shared" si="1"/>
        <v>13704554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5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1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>
        <v>0</v>
      </c>
      <c r="J11" s="32">
        <v>0</v>
      </c>
      <c r="K11" s="32">
        <v>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1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0</v>
      </c>
      <c r="J13" s="32">
        <v>0</v>
      </c>
      <c r="K13" s="32">
        <v>0</v>
      </c>
      <c r="L13" s="29"/>
      <c r="M13" s="32">
        <v>0</v>
      </c>
      <c r="N13" s="33"/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1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1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15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15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13537906</v>
      </c>
      <c r="F24" s="38">
        <f t="shared" ref="F24:G24" si="4">SUM(F25:F30)</f>
        <v>0</v>
      </c>
      <c r="G24" s="38">
        <f t="shared" si="4"/>
        <v>13537906</v>
      </c>
      <c r="H24" s="36"/>
      <c r="I24" s="38">
        <f t="shared" ref="I24:K24" si="5">SUM(I25:I30)</f>
        <v>13537906</v>
      </c>
      <c r="J24" s="38">
        <f t="shared" si="5"/>
        <v>0</v>
      </c>
      <c r="K24" s="38">
        <f t="shared" si="5"/>
        <v>13537906</v>
      </c>
      <c r="L24" s="29"/>
      <c r="M24" s="38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/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/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8332703</v>
      </c>
      <c r="F27" s="25">
        <v>0</v>
      </c>
      <c r="G27" s="25">
        <v>8332703</v>
      </c>
      <c r="H27" s="28"/>
      <c r="I27" s="25"/>
      <c r="J27" s="25">
        <v>8332703</v>
      </c>
      <c r="K27" s="25">
        <v>8332703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5205203</v>
      </c>
      <c r="F28" s="32">
        <v>0</v>
      </c>
      <c r="G28" s="32">
        <v>5205203</v>
      </c>
      <c r="H28" s="28"/>
      <c r="I28" s="32">
        <v>13537906</v>
      </c>
      <c r="J28" s="32">
        <v>-8332703</v>
      </c>
      <c r="K28" s="32">
        <v>5205203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/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/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8">
        <f>SUM(E39:E42)</f>
        <v>166648</v>
      </c>
      <c r="F38" s="38">
        <f t="shared" ref="F38:G38" si="10">SUM(F39:F42)</f>
        <v>0</v>
      </c>
      <c r="G38" s="38">
        <f t="shared" si="10"/>
        <v>166648</v>
      </c>
      <c r="H38" s="36"/>
      <c r="I38" s="38">
        <f t="shared" ref="I38:K38" si="11">SUM(I39:I42)</f>
        <v>0</v>
      </c>
      <c r="J38" s="38">
        <f t="shared" si="11"/>
        <v>166648</v>
      </c>
      <c r="K38" s="38">
        <f t="shared" si="11"/>
        <v>166648</v>
      </c>
      <c r="L38" s="29"/>
      <c r="M38" s="38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166648</v>
      </c>
      <c r="F39" s="32">
        <v>0</v>
      </c>
      <c r="G39" s="32">
        <v>166648</v>
      </c>
      <c r="H39" s="28"/>
      <c r="I39" s="32">
        <v>0</v>
      </c>
      <c r="J39" s="32">
        <v>166648</v>
      </c>
      <c r="K39" s="32">
        <v>166648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N3:N4"/>
    <mergeCell ref="B49:C49"/>
    <mergeCell ref="B50:C50"/>
    <mergeCell ref="B6:C6"/>
    <mergeCell ref="B24:C24"/>
    <mergeCell ref="B31:C31"/>
    <mergeCell ref="B35:C35"/>
    <mergeCell ref="B38:C38"/>
    <mergeCell ref="B43:C43"/>
    <mergeCell ref="B3:B4"/>
    <mergeCell ref="C3:C4"/>
    <mergeCell ref="E3:G3"/>
    <mergeCell ref="I3:K3"/>
    <mergeCell ref="M3:M4"/>
  </mergeCells>
  <dataValidations count="1">
    <dataValidation type="list" allowBlank="1" showInputMessage="1" showErrorMessage="1" sqref="N39:N45 N30 N51:N53 N32:N33 N7:N27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142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0</v>
      </c>
      <c r="J5" s="27">
        <f t="shared" si="1"/>
        <v>0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5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1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>
        <v>0</v>
      </c>
      <c r="J11" s="32">
        <v>0</v>
      </c>
      <c r="K11" s="32">
        <v>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1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0</v>
      </c>
      <c r="J13" s="32">
        <v>0</v>
      </c>
      <c r="K13" s="32">
        <v>0</v>
      </c>
      <c r="L13" s="29"/>
      <c r="M13" s="32">
        <v>0</v>
      </c>
      <c r="N13" s="33"/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1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1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15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15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1683492</v>
      </c>
      <c r="F49" s="27">
        <f t="shared" ref="F49:G49" si="14">+F50</f>
        <v>-782620</v>
      </c>
      <c r="G49" s="27">
        <f t="shared" si="14"/>
        <v>900872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1683492</v>
      </c>
      <c r="F50" s="22">
        <f t="shared" ref="F50:G50" si="15">SUM(F51:F52)</f>
        <v>-782620</v>
      </c>
      <c r="G50" s="22">
        <f t="shared" si="15"/>
        <v>900872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1683492</v>
      </c>
      <c r="F51" s="25">
        <v>-782620</v>
      </c>
      <c r="G51" s="25">
        <v>900872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  <row r="55" spans="1:14" s="1" customFormat="1" outlineLevel="1" x14ac:dyDescent="0.55000000000000004">
      <c r="A55" s="13"/>
      <c r="B55" s="12"/>
      <c r="D55" s="17"/>
      <c r="F55" s="12"/>
      <c r="H55" s="17"/>
      <c r="L55" s="18"/>
      <c r="N55" s="19"/>
    </row>
  </sheetData>
  <mergeCells count="14">
    <mergeCell ref="N3:N4"/>
    <mergeCell ref="B6:C6"/>
    <mergeCell ref="B50:C50"/>
    <mergeCell ref="B3:B4"/>
    <mergeCell ref="C3:C4"/>
    <mergeCell ref="E3:G3"/>
    <mergeCell ref="I3:K3"/>
    <mergeCell ref="M3:M4"/>
    <mergeCell ref="B24:C24"/>
    <mergeCell ref="B31:C31"/>
    <mergeCell ref="B35:C35"/>
    <mergeCell ref="B38:C38"/>
    <mergeCell ref="B43:C43"/>
    <mergeCell ref="B49:C49"/>
  </mergeCells>
  <dataValidations count="1">
    <dataValidation type="list" allowBlank="1" showInputMessage="1" showErrorMessage="1" sqref="N39:N45 N30 N51:N53 N32:N33 N7:N27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143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2064238455</v>
      </c>
      <c r="F5" s="27">
        <f t="shared" ref="F5:G5" si="0">+F6+F24+F31+F35+F38+F43</f>
        <v>1614177</v>
      </c>
      <c r="G5" s="27">
        <f t="shared" si="0"/>
        <v>2065852632</v>
      </c>
      <c r="H5" s="28"/>
      <c r="I5" s="27">
        <f t="shared" ref="I5:K5" si="1">+I6+I24+I31+I35+I38+I43</f>
        <v>2253074307</v>
      </c>
      <c r="J5" s="27">
        <f t="shared" si="1"/>
        <v>87450588</v>
      </c>
      <c r="K5" s="27">
        <f t="shared" si="1"/>
        <v>2340524895</v>
      </c>
      <c r="L5" s="29"/>
      <c r="M5" s="27">
        <f>+M6+M24+M31+M35+M38+M43</f>
        <v>-274672263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1626237786</v>
      </c>
      <c r="F6" s="22">
        <f t="shared" ref="F6:G6" si="2">SUM(F7:F23)</f>
        <v>0</v>
      </c>
      <c r="G6" s="22">
        <f t="shared" si="2"/>
        <v>1626237786</v>
      </c>
      <c r="H6" s="28"/>
      <c r="I6" s="22">
        <f t="shared" ref="I6:K6" si="3">SUM(I7:I23)</f>
        <v>1893592538</v>
      </c>
      <c r="J6" s="22">
        <f t="shared" si="3"/>
        <v>0</v>
      </c>
      <c r="K6" s="22">
        <f t="shared" si="3"/>
        <v>1893592538</v>
      </c>
      <c r="L6" s="29"/>
      <c r="M6" s="22">
        <f>SUM(M7:M23)</f>
        <v>-267354752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9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7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440465230</v>
      </c>
      <c r="F11" s="32">
        <v>0</v>
      </c>
      <c r="G11" s="32">
        <v>440465230</v>
      </c>
      <c r="H11" s="28"/>
      <c r="I11" s="32">
        <v>440465230</v>
      </c>
      <c r="J11" s="32">
        <v>0</v>
      </c>
      <c r="K11" s="32">
        <v>440465230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7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16973205</v>
      </c>
      <c r="J13" s="32">
        <v>0</v>
      </c>
      <c r="K13" s="32">
        <v>16973205</v>
      </c>
      <c r="L13" s="29"/>
      <c r="M13" s="32">
        <v>-16973205</v>
      </c>
      <c r="N13" s="33" t="s">
        <v>150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1179346450</v>
      </c>
      <c r="F14" s="25">
        <v>0</v>
      </c>
      <c r="G14" s="25">
        <v>1179346450</v>
      </c>
      <c r="H14" s="28"/>
      <c r="I14" s="25">
        <v>1179346450</v>
      </c>
      <c r="J14" s="25">
        <v>0</v>
      </c>
      <c r="K14" s="25">
        <v>1179346450</v>
      </c>
      <c r="L14" s="29"/>
      <c r="M14" s="25">
        <v>0</v>
      </c>
      <c r="N14" s="7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7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2396430</v>
      </c>
      <c r="F17" s="32">
        <v>0</v>
      </c>
      <c r="G17" s="32">
        <v>2396430</v>
      </c>
      <c r="H17" s="28"/>
      <c r="I17" s="32">
        <v>437301</v>
      </c>
      <c r="J17" s="32">
        <v>0</v>
      </c>
      <c r="K17" s="32">
        <v>437301</v>
      </c>
      <c r="L17" s="29"/>
      <c r="M17" s="32">
        <v>1959129</v>
      </c>
      <c r="N17" s="33" t="s">
        <v>148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76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ht="18.75" customHeigh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207303203</v>
      </c>
      <c r="J20" s="25">
        <v>0</v>
      </c>
      <c r="K20" s="25">
        <v>207303203</v>
      </c>
      <c r="L20" s="29"/>
      <c r="M20" s="25">
        <v>-207303203</v>
      </c>
      <c r="N20" s="76" t="s">
        <v>150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549068</v>
      </c>
      <c r="F22" s="25">
        <v>0</v>
      </c>
      <c r="G22" s="25">
        <v>549068</v>
      </c>
      <c r="H22" s="28"/>
      <c r="I22" s="25">
        <v>45316949</v>
      </c>
      <c r="J22" s="25">
        <v>0</v>
      </c>
      <c r="K22" s="25">
        <v>45316949</v>
      </c>
      <c r="L22" s="29"/>
      <c r="M22" s="25">
        <v>-44767881</v>
      </c>
      <c r="N22" s="15" t="s">
        <v>150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3480608</v>
      </c>
      <c r="F23" s="32">
        <v>0</v>
      </c>
      <c r="G23" s="32">
        <v>3480608</v>
      </c>
      <c r="H23" s="28"/>
      <c r="I23" s="32">
        <v>3750200</v>
      </c>
      <c r="J23" s="32">
        <v>0</v>
      </c>
      <c r="K23" s="32">
        <v>3750200</v>
      </c>
      <c r="L23" s="29"/>
      <c r="M23" s="32">
        <v>-269592</v>
      </c>
      <c r="N23" s="33" t="s">
        <v>153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396392730</v>
      </c>
      <c r="F24" s="38">
        <f t="shared" ref="F24:G24" si="4">SUM(F25:F30)</f>
        <v>0</v>
      </c>
      <c r="G24" s="38">
        <f t="shared" si="4"/>
        <v>396392730</v>
      </c>
      <c r="H24" s="36"/>
      <c r="I24" s="38">
        <f t="shared" ref="I24:K24" si="5">SUM(I25:I30)</f>
        <v>324588000</v>
      </c>
      <c r="J24" s="38">
        <f t="shared" si="5"/>
        <v>82884000</v>
      </c>
      <c r="K24" s="38">
        <f t="shared" si="5"/>
        <v>407472000</v>
      </c>
      <c r="L24" s="29"/>
      <c r="M24" s="38">
        <f>SUM(M25:M30)</f>
        <v>-11079270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83">
        <v>1657680</v>
      </c>
      <c r="F25" s="25">
        <v>0</v>
      </c>
      <c r="G25" s="25">
        <v>1657680</v>
      </c>
      <c r="H25" s="28"/>
      <c r="I25" s="25">
        <v>1668000</v>
      </c>
      <c r="J25" s="25">
        <v>0</v>
      </c>
      <c r="K25" s="25">
        <v>1668000</v>
      </c>
      <c r="L25" s="29"/>
      <c r="M25" s="25">
        <v>-10320</v>
      </c>
      <c r="N25" s="19" t="s">
        <v>153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83">
        <v>267300900</v>
      </c>
      <c r="F27" s="25">
        <v>0</v>
      </c>
      <c r="G27" s="25">
        <v>267300900</v>
      </c>
      <c r="H27" s="28"/>
      <c r="I27" s="25">
        <v>0</v>
      </c>
      <c r="J27" s="25">
        <v>248652000</v>
      </c>
      <c r="K27" s="25">
        <v>248652000</v>
      </c>
      <c r="L27" s="29"/>
      <c r="M27" s="25">
        <v>18648900</v>
      </c>
      <c r="N27" s="19" t="s">
        <v>149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85992150</v>
      </c>
      <c r="F28" s="32">
        <v>0</v>
      </c>
      <c r="G28" s="32">
        <v>85992150</v>
      </c>
      <c r="H28" s="28"/>
      <c r="I28" s="32">
        <v>322920000</v>
      </c>
      <c r="J28" s="32">
        <v>-207210000</v>
      </c>
      <c r="K28" s="32">
        <v>115710000</v>
      </c>
      <c r="L28" s="29"/>
      <c r="M28" s="32">
        <v>-29717850</v>
      </c>
      <c r="N28" s="33" t="s">
        <v>149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83">
        <v>41442000</v>
      </c>
      <c r="F29" s="25">
        <v>0</v>
      </c>
      <c r="G29" s="25">
        <v>41442000</v>
      </c>
      <c r="H29" s="28"/>
      <c r="I29" s="25">
        <v>0</v>
      </c>
      <c r="J29" s="25">
        <v>41442000</v>
      </c>
      <c r="K29" s="41">
        <v>41442000</v>
      </c>
      <c r="L29" s="29"/>
      <c r="M29" s="25">
        <v>0</v>
      </c>
      <c r="N29" s="15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17209192</v>
      </c>
      <c r="F35" s="22">
        <f t="shared" ref="F35:G35" si="8">SUM(F36:F37)</f>
        <v>1614177</v>
      </c>
      <c r="G35" s="22">
        <f t="shared" si="8"/>
        <v>18823369</v>
      </c>
      <c r="H35" s="28"/>
      <c r="I35" s="22">
        <f t="shared" ref="I35:K35" si="9">SUM(I36:I37)</f>
        <v>18823369</v>
      </c>
      <c r="J35" s="22">
        <f t="shared" si="9"/>
        <v>0</v>
      </c>
      <c r="K35" s="22">
        <f t="shared" si="9"/>
        <v>18823369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17209192</v>
      </c>
      <c r="F36" s="32">
        <v>1614177</v>
      </c>
      <c r="G36" s="32">
        <v>18823369</v>
      </c>
      <c r="H36" s="28"/>
      <c r="I36" s="32">
        <v>18823369</v>
      </c>
      <c r="J36" s="32">
        <v>0</v>
      </c>
      <c r="K36" s="32">
        <v>18823369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/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47"/>
      <c r="E38" s="38">
        <f>SUM(E39:E42)</f>
        <v>24398747</v>
      </c>
      <c r="F38" s="38">
        <f t="shared" ref="F38:G38" si="10">SUM(F39:F42)</f>
        <v>0</v>
      </c>
      <c r="G38" s="38">
        <f t="shared" si="10"/>
        <v>24398747</v>
      </c>
      <c r="H38" s="36"/>
      <c r="I38" s="38">
        <f t="shared" ref="I38:K38" si="11">SUM(I39:I42)</f>
        <v>16070400</v>
      </c>
      <c r="J38" s="38">
        <f t="shared" si="11"/>
        <v>4566588</v>
      </c>
      <c r="K38" s="38">
        <f t="shared" si="11"/>
        <v>20636988</v>
      </c>
      <c r="L38" s="39"/>
      <c r="M38" s="38">
        <f>SUM(M39:M42)</f>
        <v>3761759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20636988</v>
      </c>
      <c r="F39" s="32">
        <v>0</v>
      </c>
      <c r="G39" s="32">
        <v>20636988</v>
      </c>
      <c r="H39" s="28"/>
      <c r="I39" s="32">
        <v>16070400</v>
      </c>
      <c r="J39" s="32">
        <v>4566588</v>
      </c>
      <c r="K39" s="32">
        <v>20636988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3761759</v>
      </c>
      <c r="F42" s="25">
        <v>0</v>
      </c>
      <c r="G42" s="25">
        <v>3761759</v>
      </c>
      <c r="H42" s="28"/>
      <c r="I42" s="25">
        <v>0</v>
      </c>
      <c r="J42" s="25">
        <v>0</v>
      </c>
      <c r="K42" s="25">
        <v>0</v>
      </c>
      <c r="L42" s="29"/>
      <c r="M42" s="41">
        <v>3761759</v>
      </c>
      <c r="N42" s="19" t="s">
        <v>151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194573482</v>
      </c>
      <c r="F49" s="27">
        <f t="shared" ref="F49:G49" si="14">+F50</f>
        <v>0</v>
      </c>
      <c r="G49" s="27">
        <f t="shared" si="14"/>
        <v>194573482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194573482</v>
      </c>
      <c r="F50" s="22">
        <f t="shared" ref="F50:G50" si="15">SUM(F51:F52)</f>
        <v>0</v>
      </c>
      <c r="G50" s="22">
        <f t="shared" si="15"/>
        <v>194573482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184573482</v>
      </c>
      <c r="F51" s="25">
        <v>0</v>
      </c>
      <c r="G51" s="25">
        <v>184573482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10000000</v>
      </c>
      <c r="F52" s="51">
        <v>0</v>
      </c>
      <c r="G52" s="51">
        <v>10000000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N3:N4"/>
    <mergeCell ref="B6:C6"/>
    <mergeCell ref="B3:B4"/>
    <mergeCell ref="C3:C4"/>
    <mergeCell ref="E3:G3"/>
    <mergeCell ref="B38:C38"/>
    <mergeCell ref="B43:C43"/>
    <mergeCell ref="I3:K3"/>
    <mergeCell ref="M3:M4"/>
    <mergeCell ref="B49:C49"/>
    <mergeCell ref="B50:C50"/>
    <mergeCell ref="B24:C24"/>
    <mergeCell ref="B31:C31"/>
    <mergeCell ref="B35:C35"/>
  </mergeCells>
  <dataValidations count="1">
    <dataValidation type="list" allowBlank="1" showInputMessage="1" showErrorMessage="1" sqref="N39:N45 N7:N14 N51:N52 N32:N33 N16:N30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>
      <selection activeCell="A2" sqref="A2"/>
    </sheetView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144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15151514</v>
      </c>
      <c r="F5" s="27">
        <f t="shared" ref="F5:G5" si="0">+F6+F24+F31+F35+F38+F43</f>
        <v>0</v>
      </c>
      <c r="G5" s="27">
        <f t="shared" si="0"/>
        <v>15151514</v>
      </c>
      <c r="H5" s="28"/>
      <c r="I5" s="27">
        <f t="shared" ref="I5:K5" si="1">+I6+I24+I31+I35+I38+I43</f>
        <v>14586660</v>
      </c>
      <c r="J5" s="27">
        <f t="shared" si="1"/>
        <v>0</v>
      </c>
      <c r="K5" s="27">
        <f t="shared" si="1"/>
        <v>14586660</v>
      </c>
      <c r="L5" s="29"/>
      <c r="M5" s="27">
        <f>+M6+M24+M31+M35+M38+M43</f>
        <v>564854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147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147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147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147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147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147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147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147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147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147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147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147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147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147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147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147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147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15151514</v>
      </c>
      <c r="F24" s="38">
        <f t="shared" ref="F24:G24" si="4">SUM(F25:F30)</f>
        <v>0</v>
      </c>
      <c r="G24" s="38">
        <f t="shared" si="4"/>
        <v>15151514</v>
      </c>
      <c r="H24" s="36"/>
      <c r="I24" s="38">
        <f t="shared" ref="I24:K24" si="5">SUM(I25:I30)</f>
        <v>14586660</v>
      </c>
      <c r="J24" s="38">
        <f t="shared" si="5"/>
        <v>0</v>
      </c>
      <c r="K24" s="38">
        <f t="shared" si="5"/>
        <v>14586660</v>
      </c>
      <c r="L24" s="39"/>
      <c r="M24" s="38">
        <f>SUM(M25:M30)</f>
        <v>564854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10822510</v>
      </c>
      <c r="F27" s="25"/>
      <c r="G27" s="25">
        <v>10822510</v>
      </c>
      <c r="H27" s="28"/>
      <c r="I27" s="25">
        <v>10425000</v>
      </c>
      <c r="J27" s="25">
        <v>0</v>
      </c>
      <c r="K27" s="25">
        <v>10425000</v>
      </c>
      <c r="L27" s="29"/>
      <c r="M27" s="25">
        <v>397510</v>
      </c>
      <c r="N27" s="19" t="s">
        <v>153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4329004</v>
      </c>
      <c r="F28" s="32"/>
      <c r="G28" s="32">
        <v>4329004</v>
      </c>
      <c r="H28" s="28"/>
      <c r="I28" s="32">
        <v>4161660</v>
      </c>
      <c r="J28" s="32">
        <v>0</v>
      </c>
      <c r="K28" s="32">
        <v>4161660</v>
      </c>
      <c r="L28" s="29"/>
      <c r="M28" s="32">
        <v>167344</v>
      </c>
      <c r="N28" s="33" t="s">
        <v>153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/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/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>
        <v>0</v>
      </c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>
        <v>0</v>
      </c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B35:C35"/>
    <mergeCell ref="B38:C38"/>
    <mergeCell ref="B43:C43"/>
    <mergeCell ref="B49:C49"/>
    <mergeCell ref="B50:C50"/>
    <mergeCell ref="B31:C31"/>
    <mergeCell ref="E3:G3"/>
    <mergeCell ref="I3:K3"/>
    <mergeCell ref="M3:M4"/>
    <mergeCell ref="N3:N4"/>
    <mergeCell ref="B6:C6"/>
    <mergeCell ref="B24:C24"/>
    <mergeCell ref="B3:B4"/>
    <mergeCell ref="C3:C4"/>
  </mergeCells>
  <dataValidations count="1">
    <dataValidation type="list" allowBlank="1" showInputMessage="1" showErrorMessage="1" sqref="N39:N45 N30 N51:N53 N32:N33 N7:N28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>
      <selection activeCell="C1" sqref="C1"/>
    </sheetView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145</v>
      </c>
      <c r="B1" s="13"/>
      <c r="C1" s="13"/>
      <c r="D1" s="17"/>
      <c r="H1" s="17"/>
      <c r="J1" s="20"/>
      <c r="K1" s="21"/>
      <c r="L1" s="18"/>
      <c r="N1" s="19" t="s">
        <v>222</v>
      </c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0</v>
      </c>
      <c r="J5" s="27">
        <f t="shared" si="1"/>
        <v>0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>
        <v>0</v>
      </c>
      <c r="F7" s="32">
        <v>0</v>
      </c>
      <c r="G7" s="32">
        <v>0</v>
      </c>
      <c r="H7" s="28"/>
      <c r="I7" s="32">
        <v>0</v>
      </c>
      <c r="J7" s="32">
        <v>0</v>
      </c>
      <c r="K7" s="32">
        <v>0</v>
      </c>
      <c r="L7" s="29"/>
      <c r="M7" s="32">
        <v>0</v>
      </c>
      <c r="N7" s="33"/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>
        <v>0</v>
      </c>
      <c r="F8" s="25">
        <v>0</v>
      </c>
      <c r="G8" s="25">
        <v>0</v>
      </c>
      <c r="H8" s="28"/>
      <c r="I8" s="25">
        <v>0</v>
      </c>
      <c r="J8" s="25">
        <v>0</v>
      </c>
      <c r="K8" s="25">
        <v>0</v>
      </c>
      <c r="L8" s="29"/>
      <c r="M8" s="25">
        <v>0</v>
      </c>
      <c r="N8" s="15"/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>
        <v>0</v>
      </c>
      <c r="F9" s="32">
        <v>0</v>
      </c>
      <c r="G9" s="32">
        <v>0</v>
      </c>
      <c r="H9" s="28"/>
      <c r="I9" s="32">
        <v>0</v>
      </c>
      <c r="J9" s="32">
        <v>0</v>
      </c>
      <c r="K9" s="32">
        <v>0</v>
      </c>
      <c r="L9" s="29"/>
      <c r="M9" s="32">
        <v>0</v>
      </c>
      <c r="N9" s="33"/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>
        <v>0</v>
      </c>
      <c r="F10" s="25">
        <v>0</v>
      </c>
      <c r="G10" s="25">
        <v>0</v>
      </c>
      <c r="H10" s="28"/>
      <c r="I10" s="25">
        <v>0</v>
      </c>
      <c r="J10" s="25">
        <v>0</v>
      </c>
      <c r="K10" s="25">
        <v>0</v>
      </c>
      <c r="L10" s="29"/>
      <c r="M10" s="25">
        <v>0</v>
      </c>
      <c r="N10" s="15"/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>
        <v>0</v>
      </c>
      <c r="F11" s="32">
        <v>0</v>
      </c>
      <c r="G11" s="32">
        <v>0</v>
      </c>
      <c r="H11" s="28"/>
      <c r="I11" s="32">
        <v>0</v>
      </c>
      <c r="J11" s="32">
        <v>0</v>
      </c>
      <c r="K11" s="32">
        <v>0</v>
      </c>
      <c r="L11" s="29"/>
      <c r="M11" s="32">
        <v>0</v>
      </c>
      <c r="N11" s="33"/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>
        <v>0</v>
      </c>
      <c r="F12" s="25">
        <v>0</v>
      </c>
      <c r="G12" s="25">
        <v>0</v>
      </c>
      <c r="H12" s="28"/>
      <c r="I12" s="25">
        <v>0</v>
      </c>
      <c r="J12" s="25">
        <v>0</v>
      </c>
      <c r="K12" s="25">
        <v>0</v>
      </c>
      <c r="L12" s="29"/>
      <c r="M12" s="25">
        <v>0</v>
      </c>
      <c r="N12" s="15"/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>
        <v>0</v>
      </c>
      <c r="F13" s="32">
        <v>0</v>
      </c>
      <c r="G13" s="32">
        <v>0</v>
      </c>
      <c r="H13" s="28"/>
      <c r="I13" s="32">
        <v>0</v>
      </c>
      <c r="J13" s="32">
        <v>0</v>
      </c>
      <c r="K13" s="32">
        <v>0</v>
      </c>
      <c r="L13" s="29"/>
      <c r="M13" s="32">
        <v>0</v>
      </c>
      <c r="N13" s="33"/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>
        <v>0</v>
      </c>
      <c r="F14" s="25">
        <v>0</v>
      </c>
      <c r="G14" s="25">
        <v>0</v>
      </c>
      <c r="H14" s="28"/>
      <c r="I14" s="25">
        <v>0</v>
      </c>
      <c r="J14" s="25">
        <v>0</v>
      </c>
      <c r="K14" s="25">
        <v>0</v>
      </c>
      <c r="L14" s="29"/>
      <c r="M14" s="25">
        <v>0</v>
      </c>
      <c r="N14" s="15"/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>
        <v>0</v>
      </c>
      <c r="F15" s="32">
        <v>0</v>
      </c>
      <c r="G15" s="32">
        <v>0</v>
      </c>
      <c r="H15" s="28"/>
      <c r="I15" s="32">
        <v>0</v>
      </c>
      <c r="J15" s="32">
        <v>0</v>
      </c>
      <c r="K15" s="32">
        <v>0</v>
      </c>
      <c r="L15" s="29"/>
      <c r="M15" s="32">
        <v>0</v>
      </c>
      <c r="N15" s="33"/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>
        <v>0</v>
      </c>
      <c r="F16" s="25">
        <v>0</v>
      </c>
      <c r="G16" s="25">
        <v>0</v>
      </c>
      <c r="H16" s="28"/>
      <c r="I16" s="25">
        <v>0</v>
      </c>
      <c r="J16" s="25">
        <v>0</v>
      </c>
      <c r="K16" s="25">
        <v>0</v>
      </c>
      <c r="L16" s="29"/>
      <c r="M16" s="25">
        <v>0</v>
      </c>
      <c r="N16" s="15"/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>
        <v>0</v>
      </c>
      <c r="F17" s="32">
        <v>0</v>
      </c>
      <c r="G17" s="32">
        <v>0</v>
      </c>
      <c r="H17" s="28"/>
      <c r="I17" s="32">
        <v>0</v>
      </c>
      <c r="J17" s="32">
        <v>0</v>
      </c>
      <c r="K17" s="32">
        <v>0</v>
      </c>
      <c r="L17" s="29"/>
      <c r="M17" s="32">
        <v>0</v>
      </c>
      <c r="N17" s="33"/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>
        <v>0</v>
      </c>
      <c r="F18" s="25">
        <v>0</v>
      </c>
      <c r="G18" s="25">
        <v>0</v>
      </c>
      <c r="H18" s="28"/>
      <c r="I18" s="25">
        <v>0</v>
      </c>
      <c r="J18" s="25">
        <v>0</v>
      </c>
      <c r="K18" s="25">
        <v>0</v>
      </c>
      <c r="L18" s="29"/>
      <c r="M18" s="25">
        <v>0</v>
      </c>
      <c r="N18" s="15"/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>
        <v>0</v>
      </c>
      <c r="F19" s="32">
        <v>0</v>
      </c>
      <c r="G19" s="32">
        <v>0</v>
      </c>
      <c r="H19" s="28"/>
      <c r="I19" s="32">
        <v>0</v>
      </c>
      <c r="J19" s="32">
        <v>0</v>
      </c>
      <c r="K19" s="32">
        <v>0</v>
      </c>
      <c r="L19" s="29"/>
      <c r="M19" s="32">
        <v>0</v>
      </c>
      <c r="N19" s="33"/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>
        <v>0</v>
      </c>
      <c r="F20" s="25">
        <v>0</v>
      </c>
      <c r="G20" s="25">
        <v>0</v>
      </c>
      <c r="H20" s="28"/>
      <c r="I20" s="25">
        <v>0</v>
      </c>
      <c r="J20" s="25">
        <v>0</v>
      </c>
      <c r="K20" s="25">
        <v>0</v>
      </c>
      <c r="L20" s="29"/>
      <c r="M20" s="25">
        <v>0</v>
      </c>
      <c r="N20" s="15"/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>
        <v>0</v>
      </c>
      <c r="F21" s="32">
        <v>0</v>
      </c>
      <c r="G21" s="32">
        <v>0</v>
      </c>
      <c r="H21" s="28"/>
      <c r="I21" s="32">
        <v>0</v>
      </c>
      <c r="J21" s="32">
        <v>0</v>
      </c>
      <c r="K21" s="32">
        <v>0</v>
      </c>
      <c r="L21" s="29"/>
      <c r="M21" s="32">
        <v>0</v>
      </c>
      <c r="N21" s="33"/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>
        <v>0</v>
      </c>
      <c r="F22" s="25">
        <v>0</v>
      </c>
      <c r="G22" s="25">
        <v>0</v>
      </c>
      <c r="H22" s="28"/>
      <c r="I22" s="25">
        <v>0</v>
      </c>
      <c r="J22" s="25">
        <v>0</v>
      </c>
      <c r="K22" s="25">
        <v>0</v>
      </c>
      <c r="L22" s="29"/>
      <c r="M22" s="25">
        <v>0</v>
      </c>
      <c r="N22" s="15"/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>
        <v>0</v>
      </c>
      <c r="F23" s="32">
        <v>0</v>
      </c>
      <c r="G23" s="32">
        <v>0</v>
      </c>
      <c r="H23" s="28"/>
      <c r="I23" s="32">
        <v>0</v>
      </c>
      <c r="J23" s="32">
        <v>0</v>
      </c>
      <c r="K23" s="32">
        <v>0</v>
      </c>
      <c r="L23" s="29"/>
      <c r="M23" s="32">
        <v>0</v>
      </c>
      <c r="N23" s="33"/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>
        <v>0</v>
      </c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/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>
        <v>0</v>
      </c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33"/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>
        <v>0</v>
      </c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/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>
        <v>0</v>
      </c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33"/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>
        <v>0</v>
      </c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41"/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>
        <v>0</v>
      </c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33"/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0</v>
      </c>
      <c r="J31" s="42">
        <f t="shared" si="7"/>
        <v>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>
        <v>0</v>
      </c>
      <c r="F32" s="25">
        <v>0</v>
      </c>
      <c r="G32" s="25">
        <v>0</v>
      </c>
      <c r="H32" s="28"/>
      <c r="I32" s="28">
        <v>0</v>
      </c>
      <c r="J32" s="25">
        <v>0</v>
      </c>
      <c r="K32" s="25">
        <v>0</v>
      </c>
      <c r="L32" s="29"/>
      <c r="M32" s="25">
        <v>0</v>
      </c>
      <c r="N32" s="19"/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>
        <v>0</v>
      </c>
      <c r="F33" s="32">
        <v>0</v>
      </c>
      <c r="G33" s="32">
        <v>0</v>
      </c>
      <c r="H33" s="28"/>
      <c r="I33" s="32">
        <v>0</v>
      </c>
      <c r="J33" s="32">
        <v>0</v>
      </c>
      <c r="K33" s="32">
        <v>0</v>
      </c>
      <c r="L33" s="29"/>
      <c r="M33" s="32">
        <v>0</v>
      </c>
      <c r="N33" s="33"/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>
        <v>0</v>
      </c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41"/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>
        <v>0</v>
      </c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/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>
        <v>0</v>
      </c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25"/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>
        <v>0</v>
      </c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/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>
        <v>0</v>
      </c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9"/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>
        <v>0</v>
      </c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/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>
        <v>0</v>
      </c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9"/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>
        <v>0</v>
      </c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/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>
        <v>0</v>
      </c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/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>
        <v>0</v>
      </c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/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B35:C35"/>
    <mergeCell ref="B38:C38"/>
    <mergeCell ref="B43:C43"/>
    <mergeCell ref="B49:C49"/>
    <mergeCell ref="B50:C50"/>
    <mergeCell ref="B31:C31"/>
    <mergeCell ref="I3:K3"/>
    <mergeCell ref="M3:M4"/>
    <mergeCell ref="E3:G3"/>
    <mergeCell ref="N3:N4"/>
    <mergeCell ref="B6:C6"/>
    <mergeCell ref="B24:C24"/>
    <mergeCell ref="B3:B4"/>
    <mergeCell ref="C3:C4"/>
  </mergeCells>
  <dataValidations count="1">
    <dataValidation type="list" allowBlank="1" showInputMessage="1" showErrorMessage="1" sqref="N39:N45 N30 N51:N53 N32:N33 N7:N27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/>
  </sheetViews>
  <sheetFormatPr defaultColWidth="11.40625" defaultRowHeight="14.25" x14ac:dyDescent="0.65"/>
  <cols>
    <col min="1" max="1" width="28.7265625" customWidth="1"/>
    <col min="2" max="2" width="22" customWidth="1"/>
    <col min="3" max="3" width="24.7265625" customWidth="1"/>
    <col min="4" max="4" width="32.1328125" customWidth="1"/>
    <col min="5" max="5" width="17.26953125" customWidth="1"/>
    <col min="6" max="6" width="20" style="2" customWidth="1"/>
  </cols>
  <sheetData>
    <row r="2" spans="1:6" ht="15.5" x14ac:dyDescent="0.7">
      <c r="A2" s="11" t="s">
        <v>115</v>
      </c>
    </row>
    <row r="3" spans="1:6" x14ac:dyDescent="0.65">
      <c r="A3" s="3" t="s">
        <v>31</v>
      </c>
      <c r="B3" s="4" t="s">
        <v>32</v>
      </c>
      <c r="C3" s="3" t="s">
        <v>33</v>
      </c>
      <c r="D3" s="3" t="s">
        <v>34</v>
      </c>
      <c r="E3" s="3" t="s">
        <v>35</v>
      </c>
      <c r="F3" s="10" t="s">
        <v>36</v>
      </c>
    </row>
    <row r="4" spans="1:6" x14ac:dyDescent="0.65">
      <c r="A4" s="5" t="s">
        <v>37</v>
      </c>
      <c r="B4" s="5" t="s">
        <v>38</v>
      </c>
      <c r="C4" s="5" t="s">
        <v>39</v>
      </c>
      <c r="D4" s="5" t="s">
        <v>17</v>
      </c>
      <c r="E4" s="9" t="s">
        <v>40</v>
      </c>
      <c r="F4" s="9" t="s">
        <v>41</v>
      </c>
    </row>
    <row r="5" spans="1:6" x14ac:dyDescent="0.65">
      <c r="A5" s="5" t="s">
        <v>15</v>
      </c>
      <c r="B5" s="5" t="s">
        <v>38</v>
      </c>
      <c r="C5" s="5" t="s">
        <v>39</v>
      </c>
      <c r="D5" s="5" t="s">
        <v>17</v>
      </c>
      <c r="E5" s="9" t="s">
        <v>16</v>
      </c>
      <c r="F5" s="9" t="s">
        <v>41</v>
      </c>
    </row>
    <row r="6" spans="1:6" x14ac:dyDescent="0.65">
      <c r="A6" s="5" t="s">
        <v>42</v>
      </c>
      <c r="B6" s="5" t="s">
        <v>43</v>
      </c>
      <c r="C6" s="5" t="s">
        <v>44</v>
      </c>
      <c r="D6" s="5" t="s">
        <v>45</v>
      </c>
      <c r="E6" s="9" t="s">
        <v>46</v>
      </c>
      <c r="F6" s="9" t="s">
        <v>47</v>
      </c>
    </row>
    <row r="7" spans="1:6" x14ac:dyDescent="0.65">
      <c r="A7" s="5" t="s">
        <v>48</v>
      </c>
      <c r="B7" s="5" t="s">
        <v>43</v>
      </c>
      <c r="C7" s="5" t="s">
        <v>44</v>
      </c>
      <c r="D7" s="5" t="s">
        <v>45</v>
      </c>
      <c r="E7" s="9" t="s">
        <v>49</v>
      </c>
      <c r="F7" s="9" t="s">
        <v>47</v>
      </c>
    </row>
    <row r="8" spans="1:6" x14ac:dyDescent="0.65">
      <c r="A8" s="5" t="s">
        <v>13</v>
      </c>
      <c r="B8" s="5" t="s">
        <v>43</v>
      </c>
      <c r="C8" s="5" t="s">
        <v>44</v>
      </c>
      <c r="D8" s="5" t="s">
        <v>45</v>
      </c>
      <c r="E8" s="9" t="s">
        <v>14</v>
      </c>
      <c r="F8" s="9" t="s">
        <v>47</v>
      </c>
    </row>
    <row r="9" spans="1:6" x14ac:dyDescent="0.65">
      <c r="A9" s="5" t="s">
        <v>50</v>
      </c>
      <c r="B9" s="5" t="s">
        <v>43</v>
      </c>
      <c r="C9" s="5" t="s">
        <v>51</v>
      </c>
      <c r="D9" s="5" t="s">
        <v>45</v>
      </c>
      <c r="E9" s="9" t="s">
        <v>52</v>
      </c>
      <c r="F9" s="9" t="s">
        <v>47</v>
      </c>
    </row>
    <row r="10" spans="1:6" x14ac:dyDescent="0.65">
      <c r="A10" s="5" t="s">
        <v>9</v>
      </c>
      <c r="B10" s="5" t="s">
        <v>53</v>
      </c>
      <c r="C10" s="5" t="s">
        <v>54</v>
      </c>
      <c r="D10" s="5" t="s">
        <v>55</v>
      </c>
      <c r="E10" s="9" t="s">
        <v>10</v>
      </c>
      <c r="F10" s="9" t="s">
        <v>56</v>
      </c>
    </row>
    <row r="11" spans="1:6" x14ac:dyDescent="0.65">
      <c r="A11" s="5" t="s">
        <v>57</v>
      </c>
      <c r="B11" s="5" t="s">
        <v>58</v>
      </c>
      <c r="C11" s="5" t="s">
        <v>59</v>
      </c>
      <c r="D11" s="5" t="s">
        <v>60</v>
      </c>
      <c r="E11" s="9" t="s">
        <v>29</v>
      </c>
      <c r="F11" s="9" t="s">
        <v>47</v>
      </c>
    </row>
    <row r="12" spans="1:6" x14ac:dyDescent="0.65">
      <c r="A12" s="5" t="s">
        <v>61</v>
      </c>
      <c r="B12" s="5" t="s">
        <v>62</v>
      </c>
      <c r="C12" s="5" t="s">
        <v>63</v>
      </c>
      <c r="D12" s="5" t="s">
        <v>64</v>
      </c>
      <c r="E12" s="9" t="s">
        <v>65</v>
      </c>
      <c r="F12" s="9" t="s">
        <v>66</v>
      </c>
    </row>
    <row r="13" spans="1:6" x14ac:dyDescent="0.65">
      <c r="A13" s="5" t="s">
        <v>24</v>
      </c>
      <c r="B13" s="5" t="s">
        <v>67</v>
      </c>
      <c r="C13" s="5" t="s">
        <v>68</v>
      </c>
      <c r="D13" s="5" t="s">
        <v>69</v>
      </c>
      <c r="E13" s="9" t="s">
        <v>25</v>
      </c>
      <c r="F13" s="9" t="s">
        <v>66</v>
      </c>
    </row>
    <row r="14" spans="1:6" x14ac:dyDescent="0.65">
      <c r="A14" s="5" t="s">
        <v>70</v>
      </c>
      <c r="B14" s="5" t="s">
        <v>53</v>
      </c>
      <c r="C14" s="5" t="s">
        <v>71</v>
      </c>
      <c r="D14" s="5" t="s">
        <v>64</v>
      </c>
      <c r="E14" s="9" t="s">
        <v>72</v>
      </c>
      <c r="F14" s="9" t="s">
        <v>66</v>
      </c>
    </row>
    <row r="15" spans="1:6" x14ac:dyDescent="0.65">
      <c r="A15" s="5" t="s">
        <v>73</v>
      </c>
      <c r="B15" s="5" t="s">
        <v>74</v>
      </c>
      <c r="C15" s="5" t="s">
        <v>75</v>
      </c>
      <c r="D15" s="5" t="s">
        <v>64</v>
      </c>
      <c r="E15" s="9" t="s">
        <v>76</v>
      </c>
      <c r="F15" s="9" t="s">
        <v>66</v>
      </c>
    </row>
    <row r="16" spans="1:6" x14ac:dyDescent="0.65">
      <c r="A16" s="5" t="s">
        <v>26</v>
      </c>
      <c r="B16" s="5" t="s">
        <v>77</v>
      </c>
      <c r="C16" s="5" t="s">
        <v>78</v>
      </c>
      <c r="D16" s="5" t="s">
        <v>64</v>
      </c>
      <c r="E16" s="9" t="s">
        <v>27</v>
      </c>
      <c r="F16" s="9" t="s">
        <v>66</v>
      </c>
    </row>
    <row r="17" spans="1:6" x14ac:dyDescent="0.65">
      <c r="A17" s="5" t="s">
        <v>79</v>
      </c>
      <c r="B17" s="5" t="s">
        <v>74</v>
      </c>
      <c r="C17" s="5" t="s">
        <v>75</v>
      </c>
      <c r="D17" s="5" t="s">
        <v>64</v>
      </c>
      <c r="E17" s="9" t="s">
        <v>80</v>
      </c>
      <c r="F17" s="9" t="s">
        <v>66</v>
      </c>
    </row>
    <row r="18" spans="1:6" x14ac:dyDescent="0.65">
      <c r="A18" s="5" t="s">
        <v>81</v>
      </c>
      <c r="B18" s="5" t="s">
        <v>82</v>
      </c>
      <c r="C18" s="5" t="s">
        <v>83</v>
      </c>
      <c r="D18" s="5" t="s">
        <v>84</v>
      </c>
      <c r="E18" s="9" t="s">
        <v>85</v>
      </c>
      <c r="F18" s="9" t="s">
        <v>86</v>
      </c>
    </row>
    <row r="19" spans="1:6" x14ac:dyDescent="0.65">
      <c r="A19" s="5" t="s">
        <v>5</v>
      </c>
      <c r="B19" s="6" t="s">
        <v>87</v>
      </c>
      <c r="C19" s="5" t="s">
        <v>88</v>
      </c>
      <c r="D19" s="5" t="s">
        <v>89</v>
      </c>
      <c r="E19" s="9" t="s">
        <v>4</v>
      </c>
      <c r="F19" s="9" t="s">
        <v>86</v>
      </c>
    </row>
    <row r="20" spans="1:6" x14ac:dyDescent="0.65">
      <c r="A20" s="5" t="s">
        <v>11</v>
      </c>
      <c r="B20" s="5" t="s">
        <v>90</v>
      </c>
      <c r="C20" s="5" t="s">
        <v>91</v>
      </c>
      <c r="D20" s="5" t="s">
        <v>92</v>
      </c>
      <c r="E20" s="9" t="s">
        <v>1</v>
      </c>
      <c r="F20" s="9" t="s">
        <v>66</v>
      </c>
    </row>
    <row r="21" spans="1:6" x14ac:dyDescent="0.65">
      <c r="A21" s="5" t="s">
        <v>19</v>
      </c>
      <c r="B21" s="5" t="s">
        <v>93</v>
      </c>
      <c r="C21" s="5" t="s">
        <v>94</v>
      </c>
      <c r="D21" s="5" t="s">
        <v>95</v>
      </c>
      <c r="E21" s="9" t="s">
        <v>6</v>
      </c>
      <c r="F21" s="9" t="s">
        <v>41</v>
      </c>
    </row>
    <row r="22" spans="1:6" x14ac:dyDescent="0.65">
      <c r="A22" s="5" t="s">
        <v>96</v>
      </c>
      <c r="B22" s="5" t="s">
        <v>43</v>
      </c>
      <c r="C22" s="5" t="s">
        <v>97</v>
      </c>
      <c r="D22" s="5" t="s">
        <v>45</v>
      </c>
      <c r="E22" s="9" t="s">
        <v>98</v>
      </c>
      <c r="F22" s="9" t="s">
        <v>86</v>
      </c>
    </row>
    <row r="23" spans="1:6" x14ac:dyDescent="0.65">
      <c r="A23" s="5" t="s">
        <v>3</v>
      </c>
      <c r="B23" s="5" t="s">
        <v>99</v>
      </c>
      <c r="C23" s="7" t="s">
        <v>100</v>
      </c>
      <c r="D23" s="5" t="s">
        <v>101</v>
      </c>
      <c r="E23" s="9" t="s">
        <v>2</v>
      </c>
      <c r="F23" s="9" t="s">
        <v>66</v>
      </c>
    </row>
    <row r="24" spans="1:6" x14ac:dyDescent="0.65">
      <c r="A24" s="5" t="s">
        <v>12</v>
      </c>
      <c r="B24" s="8" t="s">
        <v>102</v>
      </c>
      <c r="C24" s="5" t="s">
        <v>103</v>
      </c>
      <c r="D24" s="5" t="s">
        <v>78</v>
      </c>
      <c r="E24" s="9" t="s">
        <v>7</v>
      </c>
      <c r="F24" s="9" t="s">
        <v>41</v>
      </c>
    </row>
    <row r="25" spans="1:6" x14ac:dyDescent="0.65">
      <c r="A25" s="5" t="s">
        <v>18</v>
      </c>
      <c r="B25" s="5" t="s">
        <v>104</v>
      </c>
      <c r="C25" s="5" t="s">
        <v>103</v>
      </c>
      <c r="D25" s="5" t="s">
        <v>78</v>
      </c>
      <c r="E25" s="9" t="s">
        <v>8</v>
      </c>
      <c r="F25" s="9" t="s">
        <v>66</v>
      </c>
    </row>
    <row r="26" spans="1:6" x14ac:dyDescent="0.65">
      <c r="A26" s="5" t="s">
        <v>105</v>
      </c>
      <c r="B26" s="5" t="s">
        <v>104</v>
      </c>
      <c r="C26" s="5" t="s">
        <v>103</v>
      </c>
      <c r="D26" s="5" t="s">
        <v>78</v>
      </c>
      <c r="E26" s="9" t="s">
        <v>106</v>
      </c>
      <c r="F26" s="9" t="s">
        <v>66</v>
      </c>
    </row>
    <row r="27" spans="1:6" x14ac:dyDescent="0.65">
      <c r="A27" s="5" t="s">
        <v>20</v>
      </c>
      <c r="B27" s="5" t="s">
        <v>107</v>
      </c>
      <c r="C27" s="5" t="s">
        <v>108</v>
      </c>
      <c r="D27" s="5" t="s">
        <v>109</v>
      </c>
      <c r="E27" s="9" t="s">
        <v>21</v>
      </c>
      <c r="F27" s="9" t="s">
        <v>66</v>
      </c>
    </row>
    <row r="28" spans="1:6" x14ac:dyDescent="0.65">
      <c r="A28" s="5" t="s">
        <v>22</v>
      </c>
      <c r="B28" s="5" t="s">
        <v>107</v>
      </c>
      <c r="C28" s="5" t="s">
        <v>108</v>
      </c>
      <c r="D28" s="5" t="s">
        <v>109</v>
      </c>
      <c r="E28" s="9" t="s">
        <v>23</v>
      </c>
      <c r="F28" s="9" t="s">
        <v>66</v>
      </c>
    </row>
    <row r="29" spans="1:6" x14ac:dyDescent="0.65">
      <c r="A29" s="5" t="s">
        <v>110</v>
      </c>
      <c r="B29" s="5" t="s">
        <v>111</v>
      </c>
      <c r="C29" s="5" t="s">
        <v>112</v>
      </c>
      <c r="D29" s="5" t="s">
        <v>113</v>
      </c>
      <c r="E29" s="9" t="s">
        <v>114</v>
      </c>
      <c r="F29" s="9" t="s">
        <v>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workbookViewId="0">
      <selection activeCell="A2" sqref="A2"/>
    </sheetView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28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177712063</v>
      </c>
      <c r="J5" s="27">
        <f t="shared" si="1"/>
        <v>-157168389</v>
      </c>
      <c r="K5" s="27">
        <f t="shared" si="1"/>
        <v>20543674</v>
      </c>
      <c r="L5" s="29"/>
      <c r="M5" s="27">
        <f>+M6+M24+M31+M35+M38+M43</f>
        <v>-20543674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8">
        <f>SUM(E25:E30)</f>
        <v>0</v>
      </c>
      <c r="F24" s="38">
        <f t="shared" ref="F24:G24" si="4">SUM(F25:F30)</f>
        <v>0</v>
      </c>
      <c r="G24" s="38">
        <f t="shared" si="4"/>
        <v>0</v>
      </c>
      <c r="H24" s="36"/>
      <c r="I24" s="38">
        <f t="shared" ref="I24:K24" si="5">SUM(I25:I30)</f>
        <v>20543674</v>
      </c>
      <c r="J24" s="38">
        <f t="shared" si="5"/>
        <v>0</v>
      </c>
      <c r="K24" s="38">
        <f t="shared" si="5"/>
        <v>20543674</v>
      </c>
      <c r="L24" s="39"/>
      <c r="M24" s="38">
        <f>SUM(M25:M30)</f>
        <v>-20543674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4000</v>
      </c>
      <c r="J25" s="25">
        <v>0</v>
      </c>
      <c r="K25" s="25">
        <v>4000</v>
      </c>
      <c r="L25" s="29"/>
      <c r="M25" s="25">
        <v>-4000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353711</v>
      </c>
      <c r="J26" s="32">
        <v>0</v>
      </c>
      <c r="K26" s="32">
        <v>353711</v>
      </c>
      <c r="L26" s="29"/>
      <c r="M26" s="32">
        <v>-353711</v>
      </c>
      <c r="N26" s="33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20185963</v>
      </c>
      <c r="J27" s="25">
        <v>0</v>
      </c>
      <c r="K27" s="25">
        <v>20185963</v>
      </c>
      <c r="L27" s="29"/>
      <c r="M27" s="25">
        <v>-20185963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154623012</v>
      </c>
      <c r="J31" s="42">
        <f t="shared" si="7"/>
        <v>-154623012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44178003</v>
      </c>
      <c r="J32" s="25">
        <v>-44178003</v>
      </c>
      <c r="K32" s="25">
        <v>0</v>
      </c>
      <c r="L32" s="29"/>
      <c r="M32" s="25">
        <v>0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110445009</v>
      </c>
      <c r="J33" s="46">
        <v>-110445009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2545377</v>
      </c>
      <c r="J35" s="22">
        <f t="shared" si="9"/>
        <v>-2545377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2545377</v>
      </c>
      <c r="J36" s="32">
        <v>-2545377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>
        <v>0</v>
      </c>
      <c r="J49" s="59">
        <v>0</v>
      </c>
      <c r="K49" s="59">
        <v>0</v>
      </c>
      <c r="L49" s="18"/>
      <c r="M49" s="59">
        <v>0</v>
      </c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>
        <v>0</v>
      </c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</sheetData>
  <mergeCells count="14">
    <mergeCell ref="C3:C4"/>
    <mergeCell ref="N3:N4"/>
    <mergeCell ref="B6:C6"/>
    <mergeCell ref="B24:C24"/>
    <mergeCell ref="E3:G3"/>
    <mergeCell ref="I3:K3"/>
    <mergeCell ref="M3:M4"/>
    <mergeCell ref="B3:B4"/>
    <mergeCell ref="B43:C43"/>
    <mergeCell ref="B49:C49"/>
    <mergeCell ref="B50:C50"/>
    <mergeCell ref="B31:C31"/>
    <mergeCell ref="B35:C35"/>
    <mergeCell ref="B38:C38"/>
  </mergeCells>
  <dataValidations count="1">
    <dataValidation type="list" allowBlank="1" showInputMessage="1" showErrorMessage="1" sqref="N36:N37 N32:N34 N51:N52 N24:N30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>
      <selection activeCell="A2" sqref="A2"/>
    </sheetView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118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3"/>
      <c r="C4" s="101"/>
      <c r="D4" s="17"/>
      <c r="E4" s="26" t="s">
        <v>164</v>
      </c>
      <c r="F4" s="26" t="s">
        <v>165</v>
      </c>
      <c r="G4" s="2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ht="14.5" outlineLevel="1" thickTop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148086032</v>
      </c>
      <c r="J5" s="27">
        <f t="shared" si="1"/>
        <v>-148086032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148086032</v>
      </c>
      <c r="J31" s="42">
        <f t="shared" si="7"/>
        <v>-148086032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42310295</v>
      </c>
      <c r="J32" s="25">
        <v>-42310295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105775737</v>
      </c>
      <c r="J33" s="46">
        <v>-105775737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N3:N4"/>
    <mergeCell ref="B6:C6"/>
    <mergeCell ref="B43:C43"/>
    <mergeCell ref="B49:C49"/>
    <mergeCell ref="B50:C50"/>
    <mergeCell ref="B31:C31"/>
    <mergeCell ref="B35:C35"/>
    <mergeCell ref="B38:C38"/>
    <mergeCell ref="B3:B4"/>
    <mergeCell ref="C3:C4"/>
    <mergeCell ref="E3:G3"/>
    <mergeCell ref="I3:K3"/>
    <mergeCell ref="B24:C24"/>
    <mergeCell ref="M3:M4"/>
  </mergeCells>
  <dataValidations count="1">
    <dataValidation type="list" allowBlank="1" showInputMessage="1" showErrorMessage="1" sqref="N24:N30 N32:N34 N51:N52 N36:N37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>
      <selection activeCell="A2" sqref="A2"/>
    </sheetView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119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26" t="s">
        <v>164</v>
      </c>
      <c r="F4" s="26" t="s">
        <v>165</v>
      </c>
      <c r="G4" s="26" t="s">
        <v>166</v>
      </c>
      <c r="H4" s="17"/>
      <c r="I4" s="26" t="s">
        <v>164</v>
      </c>
      <c r="J4" s="26" t="s">
        <v>165</v>
      </c>
      <c r="K4" s="2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111406760</v>
      </c>
      <c r="J5" s="27">
        <f t="shared" si="1"/>
        <v>-110665160</v>
      </c>
      <c r="K5" s="27">
        <f t="shared" si="1"/>
        <v>741600</v>
      </c>
      <c r="L5" s="29"/>
      <c r="M5" s="27">
        <f>+M6+M24+M31+M35+M38+M43</f>
        <v>-741600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741600</v>
      </c>
      <c r="J24" s="37">
        <f t="shared" si="5"/>
        <v>0</v>
      </c>
      <c r="K24" s="37">
        <f t="shared" si="5"/>
        <v>741600</v>
      </c>
      <c r="L24" s="39"/>
      <c r="M24" s="37">
        <f>SUM(M25:M30)</f>
        <v>-741600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741600</v>
      </c>
      <c r="J27" s="25">
        <v>0</v>
      </c>
      <c r="K27" s="25">
        <v>741600</v>
      </c>
      <c r="L27" s="29"/>
      <c r="M27" s="25">
        <v>-741600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110623160</v>
      </c>
      <c r="J31" s="42">
        <f t="shared" si="7"/>
        <v>-110623160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31606617</v>
      </c>
      <c r="J32" s="25">
        <v>-31606617</v>
      </c>
      <c r="K32" s="25">
        <v>0</v>
      </c>
      <c r="L32" s="29"/>
      <c r="M32" s="25">
        <v>0</v>
      </c>
      <c r="N32" s="15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79016543</v>
      </c>
      <c r="J33" s="46">
        <v>-79016543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42000</v>
      </c>
      <c r="J35" s="22">
        <f t="shared" si="9"/>
        <v>-42000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42000</v>
      </c>
      <c r="J36" s="32">
        <v>-42000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/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/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50:C50"/>
    <mergeCell ref="B31:C31"/>
    <mergeCell ref="B35:C35"/>
    <mergeCell ref="B38:C38"/>
    <mergeCell ref="B43:C43"/>
    <mergeCell ref="B49:C49"/>
  </mergeCells>
  <dataValidations count="1">
    <dataValidation type="list" allowBlank="1" showInputMessage="1" showErrorMessage="1" sqref="N24:N30 N36:N37 N32:N34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120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99737393</v>
      </c>
      <c r="J5" s="27">
        <f t="shared" si="1"/>
        <v>0</v>
      </c>
      <c r="K5" s="27">
        <f t="shared" si="1"/>
        <v>99737393</v>
      </c>
      <c r="L5" s="29"/>
      <c r="M5" s="27">
        <f>+M6+M24+M31+M35+M38+M43</f>
        <v>-99737393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99737393</v>
      </c>
      <c r="J31" s="42">
        <f t="shared" si="7"/>
        <v>0</v>
      </c>
      <c r="K31" s="42">
        <f t="shared" si="7"/>
        <v>99737393</v>
      </c>
      <c r="L31" s="44"/>
      <c r="M31" s="42">
        <f>SUM(M32:M34)</f>
        <v>-99737393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28697114</v>
      </c>
      <c r="J32" s="25">
        <v>0</v>
      </c>
      <c r="K32" s="25">
        <v>28697114</v>
      </c>
      <c r="L32" s="29"/>
      <c r="M32" s="25">
        <v>-28697114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71040279</v>
      </c>
      <c r="J33" s="32">
        <v>0</v>
      </c>
      <c r="K33" s="32">
        <v>71040279</v>
      </c>
      <c r="L33" s="29"/>
      <c r="M33" s="32">
        <v>-71040279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/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  <row r="54" spans="1:14" s="1" customFormat="1" outlineLevel="1" x14ac:dyDescent="0.55000000000000004">
      <c r="A54" s="13"/>
      <c r="B54" s="12"/>
      <c r="D54" s="17"/>
      <c r="F54" s="12"/>
      <c r="H54" s="17"/>
      <c r="L54" s="18"/>
      <c r="N54" s="19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24:N30 N51:N52 N32:N34 N43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[2]Lists!#REF!</xm:f>
          </x14:formula1>
          <xm:sqref>N36:N37 N39:N42</xm:sqref>
        </x14:dataValidation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121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93" t="s">
        <v>159</v>
      </c>
      <c r="F3" s="93"/>
      <c r="G3" s="93"/>
      <c r="H3" s="17"/>
      <c r="I3" s="93" t="s">
        <v>160</v>
      </c>
      <c r="J3" s="93"/>
      <c r="K3" s="93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98343468</v>
      </c>
      <c r="J5" s="27">
        <f t="shared" si="1"/>
        <v>0</v>
      </c>
      <c r="K5" s="27">
        <f t="shared" si="1"/>
        <v>98343468</v>
      </c>
      <c r="L5" s="29"/>
      <c r="M5" s="27">
        <f>+M6+M24+M31+M35+M38+M43</f>
        <v>-98343468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96565560</v>
      </c>
      <c r="J31" s="42">
        <f t="shared" si="7"/>
        <v>0</v>
      </c>
      <c r="K31" s="42">
        <f t="shared" si="7"/>
        <v>96565560</v>
      </c>
      <c r="L31" s="44"/>
      <c r="M31" s="42">
        <f>SUM(M32:M34)</f>
        <v>-96565560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27590160</v>
      </c>
      <c r="J32" s="25">
        <v>0</v>
      </c>
      <c r="K32" s="25">
        <v>27590160</v>
      </c>
      <c r="L32" s="29"/>
      <c r="M32" s="25">
        <v>-27590160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68975400</v>
      </c>
      <c r="J33" s="32">
        <v>0</v>
      </c>
      <c r="K33" s="32">
        <v>68975400</v>
      </c>
      <c r="L33" s="29"/>
      <c r="M33" s="32">
        <v>-68975400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1777908</v>
      </c>
      <c r="J35" s="22">
        <f t="shared" si="9"/>
        <v>0</v>
      </c>
      <c r="K35" s="22">
        <f t="shared" si="9"/>
        <v>1777908</v>
      </c>
      <c r="L35" s="29"/>
      <c r="M35" s="22">
        <f>SUM(M36:M37)</f>
        <v>-1777908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1777908</v>
      </c>
      <c r="J36" s="32">
        <v>0</v>
      </c>
      <c r="K36" s="32">
        <v>1777908</v>
      </c>
      <c r="L36" s="29"/>
      <c r="M36" s="32">
        <v>-1777908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C53" s="62"/>
      <c r="D53" s="17"/>
      <c r="E53" s="41"/>
      <c r="F53" s="41"/>
      <c r="G53" s="41"/>
      <c r="H53" s="17"/>
      <c r="I53" s="63"/>
      <c r="J53" s="63"/>
      <c r="K53" s="63"/>
      <c r="L53" s="18"/>
      <c r="M53" s="63"/>
      <c r="N53" s="64"/>
    </row>
  </sheetData>
  <mergeCells count="14">
    <mergeCell ref="E3:G3"/>
    <mergeCell ref="I3:K3"/>
    <mergeCell ref="M3:M4"/>
    <mergeCell ref="N3:N4"/>
    <mergeCell ref="B6:C6"/>
    <mergeCell ref="B3:B4"/>
    <mergeCell ref="C3:C4"/>
    <mergeCell ref="B24:C24"/>
    <mergeCell ref="B49:C49"/>
    <mergeCell ref="B50:C50"/>
    <mergeCell ref="B31:C31"/>
    <mergeCell ref="B35:C35"/>
    <mergeCell ref="B38:C38"/>
    <mergeCell ref="B43:C43"/>
  </mergeCells>
  <dataValidations count="1">
    <dataValidation type="list" allowBlank="1" showInputMessage="1" showErrorMessage="1" sqref="N32:N34 N36:N37 N24:N30 N51:N53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/>
  </sheetViews>
  <sheetFormatPr defaultRowHeight="14.25" outlineLevelRow="1" x14ac:dyDescent="0.65"/>
  <cols>
    <col min="3" max="3" width="48.86328125" bestFit="1" customWidth="1"/>
    <col min="4" max="4" width="1.40625" customWidth="1"/>
    <col min="5" max="5" width="19.54296875" customWidth="1"/>
    <col min="6" max="6" width="16" customWidth="1"/>
    <col min="7" max="7" width="16.40625" customWidth="1"/>
    <col min="8" max="8" width="1.26953125" customWidth="1"/>
    <col min="9" max="9" width="13.26953125" customWidth="1"/>
    <col min="10" max="10" width="17.1328125" customWidth="1"/>
    <col min="11" max="11" width="16.86328125" customWidth="1"/>
    <col min="12" max="12" width="1" customWidth="1"/>
    <col min="13" max="13" width="13.26953125" customWidth="1"/>
    <col min="14" max="14" width="74" customWidth="1"/>
  </cols>
  <sheetData>
    <row r="1" spans="1:14" s="1" customFormat="1" ht="18.25" x14ac:dyDescent="0.85">
      <c r="A1" s="14" t="s">
        <v>122</v>
      </c>
      <c r="B1" s="13"/>
      <c r="C1" s="13"/>
      <c r="D1" s="17"/>
      <c r="H1" s="17"/>
      <c r="J1" s="20"/>
      <c r="K1" s="21"/>
      <c r="L1" s="18"/>
      <c r="N1" s="19"/>
    </row>
    <row r="2" spans="1:14" s="1" customFormat="1" outlineLevel="1" x14ac:dyDescent="0.65">
      <c r="A2" s="88" t="s">
        <v>291</v>
      </c>
      <c r="B2" s="12"/>
      <c r="C2" s="23"/>
      <c r="D2" s="17"/>
      <c r="H2" s="17"/>
      <c r="L2" s="18"/>
      <c r="N2" s="19"/>
    </row>
    <row r="3" spans="1:14" s="1" customFormat="1" outlineLevel="1" x14ac:dyDescent="0.55000000000000004">
      <c r="A3" s="13"/>
      <c r="B3" s="99" t="s">
        <v>30</v>
      </c>
      <c r="C3" s="97" t="s">
        <v>158</v>
      </c>
      <c r="D3" s="17"/>
      <c r="E3" s="102" t="s">
        <v>159</v>
      </c>
      <c r="F3" s="102"/>
      <c r="G3" s="102"/>
      <c r="H3" s="17"/>
      <c r="I3" s="102" t="s">
        <v>160</v>
      </c>
      <c r="J3" s="102"/>
      <c r="K3" s="102"/>
      <c r="L3" s="18"/>
      <c r="M3" s="102" t="s">
        <v>161</v>
      </c>
      <c r="N3" s="98" t="s">
        <v>162</v>
      </c>
    </row>
    <row r="4" spans="1:14" s="1" customFormat="1" ht="14.5" outlineLevel="1" thickBot="1" x14ac:dyDescent="0.6">
      <c r="A4" s="13"/>
      <c r="B4" s="100"/>
      <c r="C4" s="101"/>
      <c r="D4" s="17"/>
      <c r="E4" s="66" t="s">
        <v>164</v>
      </c>
      <c r="F4" s="66" t="s">
        <v>165</v>
      </c>
      <c r="G4" s="66" t="s">
        <v>166</v>
      </c>
      <c r="H4" s="17"/>
      <c r="I4" s="66" t="s">
        <v>164</v>
      </c>
      <c r="J4" s="66" t="s">
        <v>165</v>
      </c>
      <c r="K4" s="66" t="s">
        <v>166</v>
      </c>
      <c r="L4" s="18"/>
      <c r="M4" s="95"/>
      <c r="N4" s="90"/>
    </row>
    <row r="5" spans="1:14" s="1" customFormat="1" outlineLevel="1" x14ac:dyDescent="0.55000000000000004">
      <c r="A5" s="13"/>
      <c r="B5" s="57" t="s">
        <v>154</v>
      </c>
      <c r="C5" s="57"/>
      <c r="D5" s="17"/>
      <c r="E5" s="27">
        <f>+E6+E24+E31+E35+E38+E43</f>
        <v>0</v>
      </c>
      <c r="F5" s="27">
        <f t="shared" ref="F5:G5" si="0">+F6+F24+F31+F35+F38+F43</f>
        <v>0</v>
      </c>
      <c r="G5" s="27">
        <f t="shared" si="0"/>
        <v>0</v>
      </c>
      <c r="H5" s="28"/>
      <c r="I5" s="27">
        <f t="shared" ref="I5:K5" si="1">+I6+I24+I31+I35+I38+I43</f>
        <v>86489712</v>
      </c>
      <c r="J5" s="27">
        <f t="shared" si="1"/>
        <v>-86489712</v>
      </c>
      <c r="K5" s="27">
        <f t="shared" si="1"/>
        <v>0</v>
      </c>
      <c r="L5" s="29"/>
      <c r="M5" s="27">
        <f>+M6+M24+M31+M35+M38+M43</f>
        <v>0</v>
      </c>
      <c r="N5" s="71"/>
    </row>
    <row r="6" spans="1:14" s="1" customFormat="1" outlineLevel="1" x14ac:dyDescent="0.55000000000000004">
      <c r="A6" s="13"/>
      <c r="B6" s="96" t="s">
        <v>155</v>
      </c>
      <c r="C6" s="96"/>
      <c r="D6" s="17"/>
      <c r="E6" s="22">
        <f>SUM(E7:E23)</f>
        <v>0</v>
      </c>
      <c r="F6" s="22">
        <f t="shared" ref="F6:G6" si="2">SUM(F7:F23)</f>
        <v>0</v>
      </c>
      <c r="G6" s="22">
        <f t="shared" si="2"/>
        <v>0</v>
      </c>
      <c r="H6" s="28"/>
      <c r="I6" s="22">
        <f t="shared" ref="I6:K6" si="3">SUM(I7:I23)</f>
        <v>0</v>
      </c>
      <c r="J6" s="22">
        <f t="shared" si="3"/>
        <v>0</v>
      </c>
      <c r="K6" s="22">
        <f t="shared" si="3"/>
        <v>0</v>
      </c>
      <c r="L6" s="29"/>
      <c r="M6" s="22">
        <f>SUM(M7:M23)</f>
        <v>0</v>
      </c>
      <c r="N6" s="22"/>
    </row>
    <row r="7" spans="1:14" s="1" customFormat="1" outlineLevel="1" x14ac:dyDescent="0.55000000000000004">
      <c r="A7" s="13"/>
      <c r="B7" s="30" t="s">
        <v>156</v>
      </c>
      <c r="C7" s="31" t="s">
        <v>157</v>
      </c>
      <c r="D7" s="17"/>
      <c r="E7" s="32"/>
      <c r="F7" s="32">
        <v>0</v>
      </c>
      <c r="G7" s="32">
        <v>0</v>
      </c>
      <c r="H7" s="28"/>
      <c r="I7" s="32"/>
      <c r="J7" s="32">
        <v>0</v>
      </c>
      <c r="K7" s="32">
        <v>0</v>
      </c>
      <c r="L7" s="29"/>
      <c r="M7" s="32">
        <v>0</v>
      </c>
      <c r="N7" s="33" t="s">
        <v>170</v>
      </c>
    </row>
    <row r="8" spans="1:14" s="1" customFormat="1" outlineLevel="1" x14ac:dyDescent="0.55000000000000004">
      <c r="A8" s="13"/>
      <c r="B8" s="34">
        <v>1.2</v>
      </c>
      <c r="C8" s="35" t="s">
        <v>163</v>
      </c>
      <c r="D8" s="17"/>
      <c r="E8" s="25"/>
      <c r="F8" s="25">
        <v>0</v>
      </c>
      <c r="G8" s="25">
        <v>0</v>
      </c>
      <c r="H8" s="28"/>
      <c r="I8" s="25"/>
      <c r="J8" s="25">
        <v>0</v>
      </c>
      <c r="K8" s="25">
        <v>0</v>
      </c>
      <c r="L8" s="29"/>
      <c r="M8" s="25">
        <v>0</v>
      </c>
      <c r="N8" s="15" t="s">
        <v>170</v>
      </c>
    </row>
    <row r="9" spans="1:14" s="1" customFormat="1" outlineLevel="1" x14ac:dyDescent="0.55000000000000004">
      <c r="A9" s="13"/>
      <c r="B9" s="30">
        <v>1.3</v>
      </c>
      <c r="C9" s="31" t="s">
        <v>167</v>
      </c>
      <c r="D9" s="17"/>
      <c r="E9" s="32"/>
      <c r="F9" s="32">
        <v>0</v>
      </c>
      <c r="G9" s="32">
        <v>0</v>
      </c>
      <c r="H9" s="28"/>
      <c r="I9" s="32"/>
      <c r="J9" s="32">
        <v>0</v>
      </c>
      <c r="K9" s="32">
        <v>0</v>
      </c>
      <c r="L9" s="29"/>
      <c r="M9" s="32">
        <v>0</v>
      </c>
      <c r="N9" s="33" t="s">
        <v>170</v>
      </c>
    </row>
    <row r="10" spans="1:14" s="1" customFormat="1" outlineLevel="1" x14ac:dyDescent="0.55000000000000004">
      <c r="A10" s="13"/>
      <c r="B10" s="34">
        <v>1.4</v>
      </c>
      <c r="C10" s="35" t="s">
        <v>168</v>
      </c>
      <c r="D10" s="17"/>
      <c r="E10" s="25"/>
      <c r="F10" s="25">
        <v>0</v>
      </c>
      <c r="G10" s="25">
        <v>0</v>
      </c>
      <c r="H10" s="28"/>
      <c r="I10" s="25"/>
      <c r="J10" s="25">
        <v>0</v>
      </c>
      <c r="K10" s="25">
        <v>0</v>
      </c>
      <c r="L10" s="29"/>
      <c r="M10" s="25">
        <v>0</v>
      </c>
      <c r="N10" s="15" t="s">
        <v>170</v>
      </c>
    </row>
    <row r="11" spans="1:14" s="1" customFormat="1" outlineLevel="1" x14ac:dyDescent="0.55000000000000004">
      <c r="A11" s="13"/>
      <c r="B11" s="30">
        <v>1.5</v>
      </c>
      <c r="C11" s="31" t="s">
        <v>169</v>
      </c>
      <c r="D11" s="17"/>
      <c r="E11" s="32"/>
      <c r="F11" s="32">
        <v>0</v>
      </c>
      <c r="G11" s="32">
        <v>0</v>
      </c>
      <c r="H11" s="28"/>
      <c r="I11" s="32"/>
      <c r="J11" s="32">
        <v>0</v>
      </c>
      <c r="K11" s="32">
        <v>0</v>
      </c>
      <c r="L11" s="29"/>
      <c r="M11" s="32">
        <v>0</v>
      </c>
      <c r="N11" s="33" t="s">
        <v>170</v>
      </c>
    </row>
    <row r="12" spans="1:14" s="1" customFormat="1" outlineLevel="1" x14ac:dyDescent="0.55000000000000004">
      <c r="A12" s="13"/>
      <c r="B12" s="34">
        <v>1.6</v>
      </c>
      <c r="C12" s="35" t="s">
        <v>171</v>
      </c>
      <c r="D12" s="17"/>
      <c r="E12" s="25"/>
      <c r="F12" s="25">
        <v>0</v>
      </c>
      <c r="G12" s="25">
        <v>0</v>
      </c>
      <c r="H12" s="28"/>
      <c r="I12" s="25"/>
      <c r="J12" s="25">
        <v>0</v>
      </c>
      <c r="K12" s="25">
        <v>0</v>
      </c>
      <c r="L12" s="29"/>
      <c r="M12" s="25">
        <v>0</v>
      </c>
      <c r="N12" s="15" t="s">
        <v>170</v>
      </c>
    </row>
    <row r="13" spans="1:14" s="1" customFormat="1" outlineLevel="1" x14ac:dyDescent="0.55000000000000004">
      <c r="A13" s="13"/>
      <c r="B13" s="30">
        <v>1.7</v>
      </c>
      <c r="C13" s="31" t="s">
        <v>172</v>
      </c>
      <c r="D13" s="17"/>
      <c r="E13" s="32"/>
      <c r="F13" s="32">
        <v>0</v>
      </c>
      <c r="G13" s="32">
        <v>0</v>
      </c>
      <c r="H13" s="28"/>
      <c r="I13" s="32"/>
      <c r="J13" s="32">
        <v>0</v>
      </c>
      <c r="K13" s="32">
        <v>0</v>
      </c>
      <c r="L13" s="29"/>
      <c r="M13" s="32">
        <v>0</v>
      </c>
      <c r="N13" s="33" t="s">
        <v>170</v>
      </c>
    </row>
    <row r="14" spans="1:14" s="1" customFormat="1" outlineLevel="1" x14ac:dyDescent="0.55000000000000004">
      <c r="A14" s="13"/>
      <c r="B14" s="34">
        <v>1.8</v>
      </c>
      <c r="C14" s="35" t="s">
        <v>173</v>
      </c>
      <c r="D14" s="17"/>
      <c r="E14" s="25"/>
      <c r="F14" s="25">
        <v>0</v>
      </c>
      <c r="G14" s="25">
        <v>0</v>
      </c>
      <c r="H14" s="28"/>
      <c r="I14" s="25"/>
      <c r="J14" s="25">
        <v>0</v>
      </c>
      <c r="K14" s="25">
        <v>0</v>
      </c>
      <c r="L14" s="29"/>
      <c r="M14" s="25">
        <v>0</v>
      </c>
      <c r="N14" s="15" t="s">
        <v>170</v>
      </c>
    </row>
    <row r="15" spans="1:14" s="1" customFormat="1" outlineLevel="1" x14ac:dyDescent="0.55000000000000004">
      <c r="A15" s="13"/>
      <c r="B15" s="30">
        <v>1.9</v>
      </c>
      <c r="C15" s="31" t="s">
        <v>174</v>
      </c>
      <c r="D15" s="17"/>
      <c r="E15" s="32"/>
      <c r="F15" s="32">
        <v>0</v>
      </c>
      <c r="G15" s="32">
        <v>0</v>
      </c>
      <c r="H15" s="28"/>
      <c r="I15" s="32"/>
      <c r="J15" s="32">
        <v>0</v>
      </c>
      <c r="K15" s="32">
        <v>0</v>
      </c>
      <c r="L15" s="29"/>
      <c r="M15" s="32">
        <v>0</v>
      </c>
      <c r="N15" s="33" t="s">
        <v>170</v>
      </c>
    </row>
    <row r="16" spans="1:14" s="1" customFormat="1" outlineLevel="1" x14ac:dyDescent="0.55000000000000004">
      <c r="A16" s="13"/>
      <c r="B16" s="34" t="s">
        <v>175</v>
      </c>
      <c r="C16" s="35" t="s">
        <v>176</v>
      </c>
      <c r="D16" s="17"/>
      <c r="E16" s="25"/>
      <c r="F16" s="25">
        <v>0</v>
      </c>
      <c r="G16" s="25">
        <v>0</v>
      </c>
      <c r="H16" s="28"/>
      <c r="I16" s="25"/>
      <c r="J16" s="25">
        <v>0</v>
      </c>
      <c r="K16" s="25">
        <v>0</v>
      </c>
      <c r="L16" s="29"/>
      <c r="M16" s="25">
        <v>0</v>
      </c>
      <c r="N16" s="15" t="s">
        <v>170</v>
      </c>
    </row>
    <row r="17" spans="1:14" s="1" customFormat="1" outlineLevel="1" x14ac:dyDescent="0.55000000000000004">
      <c r="A17" s="13"/>
      <c r="B17" s="30" t="s">
        <v>177</v>
      </c>
      <c r="C17" s="31" t="s">
        <v>178</v>
      </c>
      <c r="D17" s="17"/>
      <c r="E17" s="32"/>
      <c r="F17" s="32">
        <v>0</v>
      </c>
      <c r="G17" s="32">
        <v>0</v>
      </c>
      <c r="H17" s="28"/>
      <c r="I17" s="32"/>
      <c r="J17" s="32">
        <v>0</v>
      </c>
      <c r="K17" s="32">
        <v>0</v>
      </c>
      <c r="L17" s="29"/>
      <c r="M17" s="32">
        <v>0</v>
      </c>
      <c r="N17" s="33" t="s">
        <v>170</v>
      </c>
    </row>
    <row r="18" spans="1:14" s="1" customFormat="1" outlineLevel="1" x14ac:dyDescent="0.55000000000000004">
      <c r="A18" s="13"/>
      <c r="B18" s="34" t="s">
        <v>179</v>
      </c>
      <c r="C18" s="35" t="s">
        <v>180</v>
      </c>
      <c r="D18" s="17"/>
      <c r="E18" s="25"/>
      <c r="F18" s="25">
        <v>0</v>
      </c>
      <c r="G18" s="25">
        <v>0</v>
      </c>
      <c r="H18" s="28"/>
      <c r="I18" s="25"/>
      <c r="J18" s="25">
        <v>0</v>
      </c>
      <c r="K18" s="25">
        <v>0</v>
      </c>
      <c r="L18" s="29"/>
      <c r="M18" s="25">
        <v>0</v>
      </c>
      <c r="N18" s="15" t="s">
        <v>170</v>
      </c>
    </row>
    <row r="19" spans="1:14" s="1" customFormat="1" outlineLevel="1" x14ac:dyDescent="0.55000000000000004">
      <c r="A19" s="13"/>
      <c r="B19" s="30" t="s">
        <v>181</v>
      </c>
      <c r="C19" s="31" t="s">
        <v>182</v>
      </c>
      <c r="D19" s="17"/>
      <c r="E19" s="32"/>
      <c r="F19" s="32">
        <v>0</v>
      </c>
      <c r="G19" s="32">
        <v>0</v>
      </c>
      <c r="H19" s="28"/>
      <c r="I19" s="32"/>
      <c r="J19" s="32">
        <v>0</v>
      </c>
      <c r="K19" s="32">
        <v>0</v>
      </c>
      <c r="L19" s="29"/>
      <c r="M19" s="32">
        <v>0</v>
      </c>
      <c r="N19" s="33" t="s">
        <v>170</v>
      </c>
    </row>
    <row r="20" spans="1:14" s="1" customFormat="1" outlineLevel="1" x14ac:dyDescent="0.55000000000000004">
      <c r="A20" s="13"/>
      <c r="B20" s="34" t="s">
        <v>183</v>
      </c>
      <c r="C20" s="35" t="s">
        <v>184</v>
      </c>
      <c r="D20" s="17"/>
      <c r="E20" s="25"/>
      <c r="F20" s="25">
        <v>0</v>
      </c>
      <c r="G20" s="25">
        <v>0</v>
      </c>
      <c r="H20" s="28"/>
      <c r="I20" s="25"/>
      <c r="J20" s="25">
        <v>0</v>
      </c>
      <c r="K20" s="25">
        <v>0</v>
      </c>
      <c r="L20" s="29"/>
      <c r="M20" s="25">
        <v>0</v>
      </c>
      <c r="N20" s="15" t="s">
        <v>170</v>
      </c>
    </row>
    <row r="21" spans="1:14" s="1" customFormat="1" outlineLevel="1" x14ac:dyDescent="0.55000000000000004">
      <c r="A21" s="13"/>
      <c r="B21" s="30" t="s">
        <v>185</v>
      </c>
      <c r="C21" s="31" t="s">
        <v>186</v>
      </c>
      <c r="D21" s="17"/>
      <c r="E21" s="32"/>
      <c r="F21" s="32">
        <v>0</v>
      </c>
      <c r="G21" s="32">
        <v>0</v>
      </c>
      <c r="H21" s="28"/>
      <c r="I21" s="32"/>
      <c r="J21" s="32">
        <v>0</v>
      </c>
      <c r="K21" s="32">
        <v>0</v>
      </c>
      <c r="L21" s="29"/>
      <c r="M21" s="32">
        <v>0</v>
      </c>
      <c r="N21" s="33" t="s">
        <v>170</v>
      </c>
    </row>
    <row r="22" spans="1:14" s="1" customFormat="1" outlineLevel="1" x14ac:dyDescent="0.55000000000000004">
      <c r="A22" s="13"/>
      <c r="B22" s="34" t="s">
        <v>187</v>
      </c>
      <c r="C22" s="35" t="s">
        <v>188</v>
      </c>
      <c r="D22" s="17"/>
      <c r="E22" s="25"/>
      <c r="F22" s="25">
        <v>0</v>
      </c>
      <c r="G22" s="25">
        <v>0</v>
      </c>
      <c r="H22" s="28"/>
      <c r="I22" s="25"/>
      <c r="J22" s="25">
        <v>0</v>
      </c>
      <c r="K22" s="25">
        <v>0</v>
      </c>
      <c r="L22" s="29"/>
      <c r="M22" s="25">
        <v>0</v>
      </c>
      <c r="N22" s="15" t="s">
        <v>170</v>
      </c>
    </row>
    <row r="23" spans="1:14" s="1" customFormat="1" outlineLevel="1" x14ac:dyDescent="0.55000000000000004">
      <c r="A23" s="13"/>
      <c r="B23" s="30" t="s">
        <v>189</v>
      </c>
      <c r="C23" s="31" t="s">
        <v>190</v>
      </c>
      <c r="D23" s="17"/>
      <c r="E23" s="32"/>
      <c r="F23" s="32">
        <v>0</v>
      </c>
      <c r="G23" s="32">
        <v>0</v>
      </c>
      <c r="H23" s="28"/>
      <c r="I23" s="32"/>
      <c r="J23" s="32">
        <v>0</v>
      </c>
      <c r="K23" s="32">
        <v>0</v>
      </c>
      <c r="L23" s="29"/>
      <c r="M23" s="32">
        <v>0</v>
      </c>
      <c r="N23" s="33" t="s">
        <v>170</v>
      </c>
    </row>
    <row r="24" spans="1:14" s="1" customFormat="1" outlineLevel="1" x14ac:dyDescent="0.55000000000000004">
      <c r="A24" s="13"/>
      <c r="B24" s="96" t="s">
        <v>191</v>
      </c>
      <c r="C24" s="96"/>
      <c r="D24" s="17"/>
      <c r="E24" s="37">
        <f>SUM(E25:E30)</f>
        <v>0</v>
      </c>
      <c r="F24" s="37">
        <f t="shared" ref="F24:G24" si="4">SUM(F25:F30)</f>
        <v>0</v>
      </c>
      <c r="G24" s="37">
        <f t="shared" si="4"/>
        <v>0</v>
      </c>
      <c r="H24" s="28"/>
      <c r="I24" s="37">
        <f t="shared" ref="I24:K24" si="5">SUM(I25:I30)</f>
        <v>0</v>
      </c>
      <c r="J24" s="37">
        <f t="shared" si="5"/>
        <v>0</v>
      </c>
      <c r="K24" s="37">
        <f t="shared" si="5"/>
        <v>0</v>
      </c>
      <c r="L24" s="29"/>
      <c r="M24" s="37">
        <f>SUM(M25:M30)</f>
        <v>0</v>
      </c>
      <c r="N24" s="40"/>
    </row>
    <row r="25" spans="1:14" s="1" customFormat="1" outlineLevel="1" x14ac:dyDescent="0.55000000000000004">
      <c r="A25" s="13"/>
      <c r="B25" s="34">
        <v>2.1</v>
      </c>
      <c r="C25" s="35" t="s">
        <v>192</v>
      </c>
      <c r="D25" s="17"/>
      <c r="E25" s="25"/>
      <c r="F25" s="25">
        <v>0</v>
      </c>
      <c r="G25" s="25">
        <v>0</v>
      </c>
      <c r="H25" s="28"/>
      <c r="I25" s="25">
        <v>0</v>
      </c>
      <c r="J25" s="25">
        <v>0</v>
      </c>
      <c r="K25" s="25">
        <v>0</v>
      </c>
      <c r="L25" s="29"/>
      <c r="M25" s="25">
        <v>0</v>
      </c>
      <c r="N25" s="19" t="s">
        <v>146</v>
      </c>
    </row>
    <row r="26" spans="1:14" s="1" customFormat="1" outlineLevel="1" x14ac:dyDescent="0.55000000000000004">
      <c r="A26" s="13"/>
      <c r="B26" s="30">
        <v>2.2000000000000002</v>
      </c>
      <c r="C26" s="31" t="s">
        <v>193</v>
      </c>
      <c r="D26" s="17"/>
      <c r="E26" s="32"/>
      <c r="F26" s="32">
        <v>0</v>
      </c>
      <c r="G26" s="32">
        <v>0</v>
      </c>
      <c r="H26" s="28"/>
      <c r="I26" s="32">
        <v>0</v>
      </c>
      <c r="J26" s="32">
        <v>0</v>
      </c>
      <c r="K26" s="32">
        <v>0</v>
      </c>
      <c r="L26" s="29"/>
      <c r="M26" s="32">
        <v>0</v>
      </c>
      <c r="N26" s="68" t="s">
        <v>146</v>
      </c>
    </row>
    <row r="27" spans="1:14" s="1" customFormat="1" outlineLevel="1" x14ac:dyDescent="0.55000000000000004">
      <c r="A27" s="13"/>
      <c r="B27" s="34">
        <v>2.2999999999999998</v>
      </c>
      <c r="C27" s="35" t="s">
        <v>194</v>
      </c>
      <c r="D27" s="17"/>
      <c r="E27" s="25"/>
      <c r="F27" s="25">
        <v>0</v>
      </c>
      <c r="G27" s="25">
        <v>0</v>
      </c>
      <c r="H27" s="28"/>
      <c r="I27" s="25">
        <v>0</v>
      </c>
      <c r="J27" s="25">
        <v>0</v>
      </c>
      <c r="K27" s="25">
        <v>0</v>
      </c>
      <c r="L27" s="29"/>
      <c r="M27" s="25">
        <v>0</v>
      </c>
      <c r="N27" s="19" t="s">
        <v>146</v>
      </c>
    </row>
    <row r="28" spans="1:14" s="1" customFormat="1" outlineLevel="1" x14ac:dyDescent="0.55000000000000004">
      <c r="A28" s="13"/>
      <c r="B28" s="30">
        <v>2.4</v>
      </c>
      <c r="C28" s="31" t="s">
        <v>195</v>
      </c>
      <c r="D28" s="17"/>
      <c r="E28" s="32"/>
      <c r="F28" s="32">
        <v>0</v>
      </c>
      <c r="G28" s="32">
        <v>0</v>
      </c>
      <c r="H28" s="28"/>
      <c r="I28" s="32">
        <v>0</v>
      </c>
      <c r="J28" s="32">
        <v>0</v>
      </c>
      <c r="K28" s="32">
        <v>0</v>
      </c>
      <c r="L28" s="29"/>
      <c r="M28" s="32">
        <v>0</v>
      </c>
      <c r="N28" s="68" t="s">
        <v>146</v>
      </c>
    </row>
    <row r="29" spans="1:14" s="1" customFormat="1" outlineLevel="1" x14ac:dyDescent="0.55000000000000004">
      <c r="A29" s="13"/>
      <c r="B29" s="34">
        <v>2.5</v>
      </c>
      <c r="C29" s="35" t="s">
        <v>196</v>
      </c>
      <c r="D29" s="17"/>
      <c r="E29" s="25"/>
      <c r="F29" s="25">
        <v>0</v>
      </c>
      <c r="G29" s="25">
        <v>0</v>
      </c>
      <c r="H29" s="28"/>
      <c r="I29" s="25">
        <v>0</v>
      </c>
      <c r="J29" s="25">
        <v>0</v>
      </c>
      <c r="K29" s="41">
        <v>0</v>
      </c>
      <c r="L29" s="29"/>
      <c r="M29" s="25">
        <v>0</v>
      </c>
      <c r="N29" s="19" t="s">
        <v>146</v>
      </c>
    </row>
    <row r="30" spans="1:14" s="1" customFormat="1" outlineLevel="1" x14ac:dyDescent="0.55000000000000004">
      <c r="A30" s="13"/>
      <c r="B30" s="30">
        <v>2.6</v>
      </c>
      <c r="C30" s="31" t="s">
        <v>197</v>
      </c>
      <c r="D30" s="17"/>
      <c r="E30" s="32"/>
      <c r="F30" s="32">
        <v>0</v>
      </c>
      <c r="G30" s="32">
        <v>0</v>
      </c>
      <c r="H30" s="28"/>
      <c r="I30" s="32">
        <v>0</v>
      </c>
      <c r="J30" s="32">
        <v>0</v>
      </c>
      <c r="K30" s="32">
        <v>0</v>
      </c>
      <c r="L30" s="29"/>
      <c r="M30" s="32">
        <v>0</v>
      </c>
      <c r="N30" s="68" t="s">
        <v>146</v>
      </c>
    </row>
    <row r="31" spans="1:14" s="1" customFormat="1" outlineLevel="1" x14ac:dyDescent="0.55000000000000004">
      <c r="A31" s="13"/>
      <c r="B31" s="96" t="s">
        <v>198</v>
      </c>
      <c r="C31" s="96">
        <v>0</v>
      </c>
      <c r="D31" s="17"/>
      <c r="E31" s="42">
        <f>SUM(E32:E34)</f>
        <v>0</v>
      </c>
      <c r="F31" s="42">
        <f t="shared" ref="F31:G31" si="6">SUM(F32:F34)</f>
        <v>0</v>
      </c>
      <c r="G31" s="42">
        <f t="shared" si="6"/>
        <v>0</v>
      </c>
      <c r="H31" s="43"/>
      <c r="I31" s="42">
        <f t="shared" ref="I31:K31" si="7">SUM(I32:I34)</f>
        <v>86489712</v>
      </c>
      <c r="J31" s="42">
        <f t="shared" si="7"/>
        <v>-86489712</v>
      </c>
      <c r="K31" s="42">
        <f t="shared" si="7"/>
        <v>0</v>
      </c>
      <c r="L31" s="44"/>
      <c r="M31" s="42">
        <f>SUM(M32:M34)</f>
        <v>0</v>
      </c>
      <c r="N31" s="45"/>
    </row>
    <row r="32" spans="1:14" s="1" customFormat="1" outlineLevel="1" x14ac:dyDescent="0.55000000000000004">
      <c r="A32" s="13"/>
      <c r="B32" s="34" t="s">
        <v>199</v>
      </c>
      <c r="C32" s="35" t="s">
        <v>200</v>
      </c>
      <c r="D32" s="17"/>
      <c r="E32" s="36"/>
      <c r="F32" s="25">
        <v>0</v>
      </c>
      <c r="G32" s="25">
        <v>0</v>
      </c>
      <c r="H32" s="28"/>
      <c r="I32" s="28">
        <v>24711346</v>
      </c>
      <c r="J32" s="25">
        <v>-24711346</v>
      </c>
      <c r="K32" s="25">
        <v>0</v>
      </c>
      <c r="L32" s="29"/>
      <c r="M32" s="25">
        <v>0</v>
      </c>
      <c r="N32" s="19" t="s">
        <v>146</v>
      </c>
    </row>
    <row r="33" spans="1:14" s="1" customFormat="1" outlineLevel="1" x14ac:dyDescent="0.55000000000000004">
      <c r="A33" s="13"/>
      <c r="B33" s="30" t="s">
        <v>201</v>
      </c>
      <c r="C33" s="31" t="s">
        <v>202</v>
      </c>
      <c r="D33" s="17"/>
      <c r="E33" s="32"/>
      <c r="F33" s="32">
        <v>0</v>
      </c>
      <c r="G33" s="32">
        <v>0</v>
      </c>
      <c r="H33" s="28"/>
      <c r="I33" s="32">
        <v>61778366</v>
      </c>
      <c r="J33" s="32">
        <v>-61778366</v>
      </c>
      <c r="K33" s="32">
        <v>0</v>
      </c>
      <c r="L33" s="29"/>
      <c r="M33" s="32">
        <v>0</v>
      </c>
      <c r="N33" s="33" t="s">
        <v>146</v>
      </c>
    </row>
    <row r="34" spans="1:14" s="1" customFormat="1" outlineLevel="1" x14ac:dyDescent="0.55000000000000004">
      <c r="A34" s="13"/>
      <c r="B34" s="34">
        <v>3.3</v>
      </c>
      <c r="C34" s="35" t="s">
        <v>203</v>
      </c>
      <c r="D34" s="17"/>
      <c r="E34" s="25"/>
      <c r="F34" s="25">
        <v>0</v>
      </c>
      <c r="G34" s="25">
        <v>0</v>
      </c>
      <c r="H34" s="28"/>
      <c r="I34" s="25">
        <v>0</v>
      </c>
      <c r="J34" s="25">
        <v>0</v>
      </c>
      <c r="K34" s="25">
        <v>0</v>
      </c>
      <c r="L34" s="29"/>
      <c r="M34" s="25">
        <v>0</v>
      </c>
      <c r="N34" s="15" t="s">
        <v>146</v>
      </c>
    </row>
    <row r="35" spans="1:14" s="1" customFormat="1" outlineLevel="1" x14ac:dyDescent="0.55000000000000004">
      <c r="A35" s="13"/>
      <c r="B35" s="96" t="s">
        <v>204</v>
      </c>
      <c r="C35" s="96">
        <v>0</v>
      </c>
      <c r="D35" s="17"/>
      <c r="E35" s="22">
        <f>SUM(E36:E37)</f>
        <v>0</v>
      </c>
      <c r="F35" s="22">
        <f t="shared" ref="F35:G35" si="8">SUM(F36:F37)</f>
        <v>0</v>
      </c>
      <c r="G35" s="22">
        <f t="shared" si="8"/>
        <v>0</v>
      </c>
      <c r="H35" s="28"/>
      <c r="I35" s="22">
        <f t="shared" ref="I35:K35" si="9">SUM(I36:I37)</f>
        <v>0</v>
      </c>
      <c r="J35" s="22">
        <f t="shared" si="9"/>
        <v>0</v>
      </c>
      <c r="K35" s="22">
        <f t="shared" si="9"/>
        <v>0</v>
      </c>
      <c r="L35" s="29"/>
      <c r="M35" s="22">
        <f>SUM(M36:M37)</f>
        <v>0</v>
      </c>
      <c r="N35" s="22"/>
    </row>
    <row r="36" spans="1:14" s="1" customFormat="1" outlineLevel="1" x14ac:dyDescent="0.55000000000000004">
      <c r="A36" s="13"/>
      <c r="B36" s="30">
        <v>4.0999999999999996</v>
      </c>
      <c r="C36" s="31" t="s">
        <v>205</v>
      </c>
      <c r="D36" s="17"/>
      <c r="E36" s="32"/>
      <c r="F36" s="32">
        <v>0</v>
      </c>
      <c r="G36" s="32">
        <v>0</v>
      </c>
      <c r="H36" s="28"/>
      <c r="I36" s="32">
        <v>0</v>
      </c>
      <c r="J36" s="32">
        <v>0</v>
      </c>
      <c r="K36" s="32">
        <v>0</v>
      </c>
      <c r="L36" s="29"/>
      <c r="M36" s="32">
        <v>0</v>
      </c>
      <c r="N36" s="33" t="s">
        <v>146</v>
      </c>
    </row>
    <row r="37" spans="1:14" s="1" customFormat="1" outlineLevel="1" x14ac:dyDescent="0.55000000000000004">
      <c r="A37" s="13"/>
      <c r="B37" s="34">
        <v>4.2</v>
      </c>
      <c r="C37" s="35" t="s">
        <v>206</v>
      </c>
      <c r="D37" s="17"/>
      <c r="E37" s="25"/>
      <c r="F37" s="25">
        <v>0</v>
      </c>
      <c r="G37" s="25">
        <v>0</v>
      </c>
      <c r="H37" s="28"/>
      <c r="I37" s="25">
        <v>0</v>
      </c>
      <c r="J37" s="25">
        <v>0</v>
      </c>
      <c r="K37" s="25">
        <v>0</v>
      </c>
      <c r="L37" s="29"/>
      <c r="M37" s="25">
        <v>0</v>
      </c>
      <c r="N37" s="15" t="s">
        <v>146</v>
      </c>
    </row>
    <row r="38" spans="1:14" s="1" customFormat="1" outlineLevel="1" x14ac:dyDescent="0.55000000000000004">
      <c r="A38" s="13"/>
      <c r="B38" s="96" t="s">
        <v>207</v>
      </c>
      <c r="C38" s="96">
        <v>0</v>
      </c>
      <c r="D38" s="17"/>
      <c r="E38" s="37">
        <f>SUM(E39:E42)</f>
        <v>0</v>
      </c>
      <c r="F38" s="37">
        <f t="shared" ref="F38:G38" si="10">SUM(F39:F42)</f>
        <v>0</v>
      </c>
      <c r="G38" s="37">
        <f t="shared" si="10"/>
        <v>0</v>
      </c>
      <c r="H38" s="28"/>
      <c r="I38" s="37">
        <f t="shared" ref="I38:K38" si="11">SUM(I39:I42)</f>
        <v>0</v>
      </c>
      <c r="J38" s="37">
        <f t="shared" si="11"/>
        <v>0</v>
      </c>
      <c r="K38" s="37">
        <f t="shared" si="11"/>
        <v>0</v>
      </c>
      <c r="L38" s="29"/>
      <c r="M38" s="37">
        <f>SUM(M39:M42)</f>
        <v>0</v>
      </c>
      <c r="N38" s="37"/>
    </row>
    <row r="39" spans="1:14" s="1" customFormat="1" outlineLevel="1" x14ac:dyDescent="0.55000000000000004">
      <c r="A39" s="13"/>
      <c r="B39" s="30">
        <v>5.0999999999999996</v>
      </c>
      <c r="C39" s="31" t="s">
        <v>208</v>
      </c>
      <c r="D39" s="17"/>
      <c r="E39" s="32"/>
      <c r="F39" s="32">
        <v>0</v>
      </c>
      <c r="G39" s="32">
        <v>0</v>
      </c>
      <c r="H39" s="28"/>
      <c r="I39" s="32">
        <v>0</v>
      </c>
      <c r="J39" s="32">
        <v>0</v>
      </c>
      <c r="K39" s="32">
        <v>0</v>
      </c>
      <c r="L39" s="29"/>
      <c r="M39" s="32">
        <v>0</v>
      </c>
      <c r="N39" s="33" t="s">
        <v>146</v>
      </c>
    </row>
    <row r="40" spans="1:14" s="1" customFormat="1" outlineLevel="1" x14ac:dyDescent="0.55000000000000004">
      <c r="A40" s="13"/>
      <c r="B40" s="34">
        <v>5.2</v>
      </c>
      <c r="C40" s="35" t="s">
        <v>209</v>
      </c>
      <c r="D40" s="17"/>
      <c r="E40" s="25"/>
      <c r="F40" s="25">
        <v>0</v>
      </c>
      <c r="G40" s="25">
        <v>0</v>
      </c>
      <c r="H40" s="28"/>
      <c r="I40" s="25">
        <v>0</v>
      </c>
      <c r="J40" s="25">
        <v>0</v>
      </c>
      <c r="K40" s="25">
        <v>0</v>
      </c>
      <c r="L40" s="29"/>
      <c r="M40" s="41">
        <v>0</v>
      </c>
      <c r="N40" s="15" t="s">
        <v>146</v>
      </c>
    </row>
    <row r="41" spans="1:14" s="1" customFormat="1" outlineLevel="1" x14ac:dyDescent="0.55000000000000004">
      <c r="A41" s="13"/>
      <c r="B41" s="30">
        <v>5.3</v>
      </c>
      <c r="C41" s="31" t="s">
        <v>210</v>
      </c>
      <c r="D41" s="17"/>
      <c r="E41" s="32"/>
      <c r="F41" s="32">
        <v>0</v>
      </c>
      <c r="G41" s="32">
        <v>0</v>
      </c>
      <c r="H41" s="28"/>
      <c r="I41" s="32">
        <v>0</v>
      </c>
      <c r="J41" s="32">
        <v>0</v>
      </c>
      <c r="K41" s="32">
        <v>0</v>
      </c>
      <c r="L41" s="29"/>
      <c r="M41" s="32">
        <v>0</v>
      </c>
      <c r="N41" s="33" t="s">
        <v>146</v>
      </c>
    </row>
    <row r="42" spans="1:14" s="1" customFormat="1" outlineLevel="1" x14ac:dyDescent="0.55000000000000004">
      <c r="A42" s="13"/>
      <c r="B42" s="34">
        <v>5.4</v>
      </c>
      <c r="C42" s="35" t="s">
        <v>211</v>
      </c>
      <c r="D42" s="17"/>
      <c r="E42" s="25"/>
      <c r="F42" s="25">
        <v>0</v>
      </c>
      <c r="G42" s="25">
        <v>0</v>
      </c>
      <c r="H42" s="28"/>
      <c r="I42" s="25">
        <v>0</v>
      </c>
      <c r="J42" s="25">
        <v>0</v>
      </c>
      <c r="K42" s="25">
        <v>0</v>
      </c>
      <c r="L42" s="29"/>
      <c r="M42" s="41">
        <v>0</v>
      </c>
      <c r="N42" s="15" t="s">
        <v>146</v>
      </c>
    </row>
    <row r="43" spans="1:14" s="1" customFormat="1" outlineLevel="1" x14ac:dyDescent="0.55000000000000004">
      <c r="A43" s="13"/>
      <c r="B43" s="96" t="s">
        <v>212</v>
      </c>
      <c r="C43" s="96">
        <v>0</v>
      </c>
      <c r="D43" s="17"/>
      <c r="E43" s="37">
        <f>SUM(E44:E46)</f>
        <v>0</v>
      </c>
      <c r="F43" s="37">
        <f t="shared" ref="F43:G43" si="12">SUM(F44:F46)</f>
        <v>0</v>
      </c>
      <c r="G43" s="37">
        <f t="shared" si="12"/>
        <v>0</v>
      </c>
      <c r="H43" s="28"/>
      <c r="I43" s="37">
        <f t="shared" ref="I43:K43" si="13">SUM(I44:I46)</f>
        <v>0</v>
      </c>
      <c r="J43" s="37">
        <f t="shared" si="13"/>
        <v>0</v>
      </c>
      <c r="K43" s="37">
        <f t="shared" si="13"/>
        <v>0</v>
      </c>
      <c r="L43" s="48"/>
      <c r="M43" s="37">
        <f>SUM(M44:M46)</f>
        <v>0</v>
      </c>
      <c r="N43" s="40"/>
    </row>
    <row r="44" spans="1:14" s="1" customFormat="1" outlineLevel="1" x14ac:dyDescent="0.55000000000000004">
      <c r="A44" s="13"/>
      <c r="B44" s="30">
        <v>6.1</v>
      </c>
      <c r="C44" s="31" t="s">
        <v>213</v>
      </c>
      <c r="D44" s="17"/>
      <c r="E44" s="32"/>
      <c r="F44" s="32">
        <v>0</v>
      </c>
      <c r="G44" s="32">
        <v>0</v>
      </c>
      <c r="H44" s="28"/>
      <c r="I44" s="32">
        <v>0</v>
      </c>
      <c r="J44" s="32">
        <v>0</v>
      </c>
      <c r="K44" s="32">
        <v>0</v>
      </c>
      <c r="L44" s="29"/>
      <c r="M44" s="32">
        <v>0</v>
      </c>
      <c r="N44" s="33" t="s">
        <v>146</v>
      </c>
    </row>
    <row r="45" spans="1:14" s="1" customFormat="1" outlineLevel="1" x14ac:dyDescent="0.55000000000000004">
      <c r="A45" s="13"/>
      <c r="B45" s="34">
        <v>6.2</v>
      </c>
      <c r="C45" s="35" t="s">
        <v>214</v>
      </c>
      <c r="D45" s="17"/>
      <c r="E45" s="25"/>
      <c r="F45" s="25">
        <v>0</v>
      </c>
      <c r="G45" s="25">
        <v>0</v>
      </c>
      <c r="H45" s="28"/>
      <c r="I45" s="25">
        <v>0</v>
      </c>
      <c r="J45" s="25">
        <v>0</v>
      </c>
      <c r="K45" s="25">
        <v>0</v>
      </c>
      <c r="L45" s="29"/>
      <c r="M45" s="25">
        <v>0</v>
      </c>
      <c r="N45" s="15" t="s">
        <v>146</v>
      </c>
    </row>
    <row r="46" spans="1:14" s="1" customFormat="1" ht="14.5" outlineLevel="1" thickBot="1" x14ac:dyDescent="0.6">
      <c r="A46" s="13"/>
      <c r="B46" s="49">
        <v>6.3</v>
      </c>
      <c r="C46" s="50" t="s">
        <v>215</v>
      </c>
      <c r="D46" s="17"/>
      <c r="E46" s="51"/>
      <c r="F46" s="51">
        <v>0</v>
      </c>
      <c r="G46" s="51">
        <v>0</v>
      </c>
      <c r="H46" s="28"/>
      <c r="I46" s="51">
        <v>0</v>
      </c>
      <c r="J46" s="51">
        <v>0</v>
      </c>
      <c r="K46" s="51">
        <v>0</v>
      </c>
      <c r="L46" s="29"/>
      <c r="M46" s="51">
        <v>0</v>
      </c>
      <c r="N46" s="67" t="s">
        <v>146</v>
      </c>
    </row>
    <row r="47" spans="1:14" s="1" customFormat="1" outlineLevel="1" x14ac:dyDescent="0.55000000000000004">
      <c r="A47" s="13"/>
      <c r="B47" s="53"/>
      <c r="C47" s="54"/>
      <c r="D47" s="17"/>
      <c r="E47" s="55"/>
      <c r="F47" s="55"/>
      <c r="G47" s="55"/>
      <c r="H47" s="28"/>
      <c r="I47" s="55"/>
      <c r="J47" s="55"/>
      <c r="K47" s="55"/>
      <c r="L47" s="29"/>
      <c r="M47" s="55"/>
      <c r="N47" s="55"/>
    </row>
    <row r="48" spans="1:14" s="1" customFormat="1" outlineLevel="1" x14ac:dyDescent="0.55000000000000004">
      <c r="A48" s="13"/>
      <c r="B48" s="19"/>
      <c r="C48" s="19"/>
      <c r="D48" s="15"/>
      <c r="E48" s="19"/>
      <c r="F48" s="19"/>
      <c r="G48" s="19"/>
      <c r="H48" s="15"/>
      <c r="I48" s="19"/>
      <c r="J48" s="19"/>
      <c r="K48" s="19"/>
      <c r="L48" s="56"/>
      <c r="M48" s="19"/>
      <c r="N48" s="19"/>
    </row>
    <row r="49" spans="1:14" s="1" customFormat="1" outlineLevel="1" x14ac:dyDescent="0.55000000000000004">
      <c r="A49" s="13"/>
      <c r="B49" s="97" t="s">
        <v>216</v>
      </c>
      <c r="C49" s="97"/>
      <c r="D49" s="58"/>
      <c r="E49" s="27">
        <f>+E50</f>
        <v>0</v>
      </c>
      <c r="F49" s="27">
        <f t="shared" ref="F49:G49" si="14">+F50</f>
        <v>0</v>
      </c>
      <c r="G49" s="27">
        <f t="shared" si="14"/>
        <v>0</v>
      </c>
      <c r="H49" s="17"/>
      <c r="I49" s="59"/>
      <c r="J49" s="59"/>
      <c r="K49" s="59"/>
      <c r="L49" s="18"/>
      <c r="M49" s="59"/>
      <c r="N49" s="58"/>
    </row>
    <row r="50" spans="1:14" s="1" customFormat="1" outlineLevel="1" x14ac:dyDescent="0.55000000000000004">
      <c r="A50" s="13"/>
      <c r="B50" s="96" t="s">
        <v>217</v>
      </c>
      <c r="C50" s="96"/>
      <c r="D50" s="17"/>
      <c r="E50" s="22">
        <f>SUM(E51:E52)</f>
        <v>0</v>
      </c>
      <c r="F50" s="22">
        <f t="shared" ref="F50:G50" si="15">SUM(F51:F52)</f>
        <v>0</v>
      </c>
      <c r="G50" s="22">
        <f t="shared" si="15"/>
        <v>0</v>
      </c>
      <c r="H50" s="17"/>
      <c r="I50" s="36"/>
      <c r="J50" s="36"/>
      <c r="K50" s="36"/>
      <c r="L50" s="18"/>
      <c r="M50" s="36"/>
      <c r="N50" s="36"/>
    </row>
    <row r="51" spans="1:14" s="1" customFormat="1" outlineLevel="1" x14ac:dyDescent="0.55000000000000004">
      <c r="A51" s="13"/>
      <c r="B51" s="12">
        <v>7.1</v>
      </c>
      <c r="C51" s="24" t="s">
        <v>218</v>
      </c>
      <c r="D51" s="17"/>
      <c r="E51" s="25"/>
      <c r="F51" s="25">
        <v>0</v>
      </c>
      <c r="G51" s="25">
        <v>0</v>
      </c>
      <c r="H51" s="17"/>
      <c r="I51" s="25"/>
      <c r="J51" s="25"/>
      <c r="K51" s="25"/>
      <c r="L51" s="29"/>
      <c r="M51" s="25"/>
      <c r="N51" s="15"/>
    </row>
    <row r="52" spans="1:14" s="1" customFormat="1" ht="14.5" outlineLevel="1" thickBot="1" x14ac:dyDescent="0.6">
      <c r="A52" s="13"/>
      <c r="B52" s="60">
        <v>7.2</v>
      </c>
      <c r="C52" s="61" t="s">
        <v>219</v>
      </c>
      <c r="D52" s="17"/>
      <c r="E52" s="51"/>
      <c r="F52" s="51">
        <v>0</v>
      </c>
      <c r="G52" s="51">
        <v>0</v>
      </c>
      <c r="H52" s="17"/>
      <c r="I52" s="25"/>
      <c r="J52" s="25"/>
      <c r="K52" s="25"/>
      <c r="L52" s="29"/>
      <c r="M52" s="25"/>
      <c r="N52" s="15"/>
    </row>
    <row r="53" spans="1:14" s="1" customFormat="1" outlineLevel="1" x14ac:dyDescent="0.55000000000000004">
      <c r="A53" s="13"/>
      <c r="B53" s="12"/>
      <c r="D53" s="17"/>
      <c r="F53" s="12"/>
      <c r="H53" s="17"/>
      <c r="L53" s="18"/>
      <c r="N53" s="19"/>
    </row>
  </sheetData>
  <mergeCells count="14">
    <mergeCell ref="B50:C50"/>
    <mergeCell ref="B31:C31"/>
    <mergeCell ref="B35:C35"/>
    <mergeCell ref="B38:C38"/>
    <mergeCell ref="B3:B4"/>
    <mergeCell ref="C3:C4"/>
    <mergeCell ref="B6:C6"/>
    <mergeCell ref="B24:C24"/>
    <mergeCell ref="B49:C49"/>
    <mergeCell ref="E3:G3"/>
    <mergeCell ref="I3:K3"/>
    <mergeCell ref="M3:M4"/>
    <mergeCell ref="N3:N4"/>
    <mergeCell ref="B43:C43"/>
  </mergeCells>
  <dataValidations count="1">
    <dataValidation type="list" allowBlank="1" showInputMessage="1" showErrorMessage="1" sqref="N36:N37 N24:N30 N51:N52 N32:N34 N39:N46">
      <formula1>FinalDiff</formula1>
    </dataValidation>
  </dataValidations>
  <hyperlinks>
    <hyperlink ref="A2" location="'Open data summary'!A1" display="Open data summary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N7:N23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Open data summary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2017 MPT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Melessia George</dc:creator>
  <cp:lastModifiedBy>Admin</cp:lastModifiedBy>
  <cp:lastPrinted>2019-04-23T18:50:44Z</cp:lastPrinted>
  <dcterms:created xsi:type="dcterms:W3CDTF">2019-02-18T14:05:38Z</dcterms:created>
  <dcterms:modified xsi:type="dcterms:W3CDTF">2019-12-09T14:01:56Z</dcterms:modified>
</cp:coreProperties>
</file>