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c40fc0107cc13b/Desktop/1.YEAR 2024/COMPARITIVE STUDY FY2017-FY2020/"/>
    </mc:Choice>
  </mc:AlternateContent>
  <xr:revisionPtr revIDLastSave="78" documentId="8_{687DF29F-E0B7-43C7-8C83-ED1805D73C0A}" xr6:coauthVersionLast="47" xr6:coauthVersionMax="47" xr10:uidLastSave="{4D534E20-2B46-4E61-943F-B52A2AD2B2B2}"/>
  <bookViews>
    <workbookView xWindow="-108" yWindow="-108" windowWidth="23256" windowHeight="12456" firstSheet="3" activeTab="4" xr2:uid="{49E41606-F1DC-4102-8EB6-6A2037A5AE5D}"/>
  </bookViews>
  <sheets>
    <sheet name="SUMMARY SHEET" sheetId="18" r:id="rId1"/>
    <sheet name="REVENUE BY GOV.AGENCY" sheetId="2" r:id="rId2"/>
    <sheet name="TOP PAYMENT FLOWS" sheetId="6" r:id="rId3"/>
    <sheet name="REVENUE BY E.SECTOR" sheetId="7" r:id="rId4"/>
    <sheet name="CONTRIBUTION TO ECONOMY" sheetId="8" r:id="rId5"/>
    <sheet name="PRODUCTION BY MINERAL TYPE" sheetId="10" r:id="rId6"/>
    <sheet name="PRODUCTION-FORESTRY SECTOR" sheetId="12" r:id="rId7"/>
    <sheet name="PRODUCTION-FISHERIES SECTOR" sheetId="14" r:id="rId8"/>
    <sheet name="PRODUCTION-OIL&amp;GAS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2" i="2"/>
  <c r="G3" i="2"/>
  <c r="G4" i="2"/>
  <c r="G5" i="2"/>
  <c r="G6" i="2"/>
  <c r="G7" i="2"/>
  <c r="G8" i="2"/>
  <c r="G9" i="2"/>
  <c r="G10" i="2"/>
  <c r="G11" i="2"/>
  <c r="G12" i="2"/>
  <c r="G13" i="2"/>
  <c r="G14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2" i="2"/>
  <c r="B15" i="2"/>
  <c r="C3" i="2" s="1"/>
  <c r="C8" i="2" l="1"/>
  <c r="C9" i="2"/>
  <c r="C7" i="2"/>
  <c r="C10" i="2"/>
  <c r="C6" i="2"/>
  <c r="C4" i="2"/>
  <c r="C14" i="2"/>
  <c r="C2" i="2"/>
</calcChain>
</file>

<file path=xl/sharedStrings.xml><?xml version="1.0" encoding="utf-8"?>
<sst xmlns="http://schemas.openxmlformats.org/spreadsheetml/2006/main" count="170" uniqueCount="107">
  <si>
    <t>Guyana Gold Board (GGB)</t>
  </si>
  <si>
    <t>Guyana Revenue Authority (GRA) (**)</t>
  </si>
  <si>
    <t>Ministry of Finance (MOF)</t>
  </si>
  <si>
    <t>NA</t>
  </si>
  <si>
    <t>Guyana Geology and Mines Commission (GGMC)</t>
  </si>
  <si>
    <t>Guyana Forestry Commission (GFC)</t>
  </si>
  <si>
    <t>Department of Fisheries (DOF)</t>
  </si>
  <si>
    <t>National Insurance Scheme (NIS)</t>
  </si>
  <si>
    <t>Environmental Protection Agency (EPA)</t>
  </si>
  <si>
    <t>National Industrial and Commercial Investments Ltd (NICIL)</t>
  </si>
  <si>
    <t>Pesticides and Toxic Chemicals Control Board (PTCCB)</t>
  </si>
  <si>
    <t>Maritime Administration Department (MARAD)</t>
  </si>
  <si>
    <t>Total Extractive Revenues</t>
  </si>
  <si>
    <t>GOVERNMENT AGENCY</t>
  </si>
  <si>
    <r>
      <t>FY 2017</t>
    </r>
    <r>
      <rPr>
        <b/>
        <sz val="10"/>
        <color theme="1"/>
        <rFont val="Times New Roman"/>
        <family val="1"/>
      </rPr>
      <t xml:space="preserve"> (GYD BIL)</t>
    </r>
  </si>
  <si>
    <r>
      <t>FY 2018</t>
    </r>
    <r>
      <rPr>
        <b/>
        <sz val="10"/>
        <color theme="1"/>
        <rFont val="Times New Roman"/>
        <family val="1"/>
      </rPr>
      <t xml:space="preserve"> (GYD BIL)</t>
    </r>
  </si>
  <si>
    <r>
      <t>FY 2019</t>
    </r>
    <r>
      <rPr>
        <b/>
        <sz val="10"/>
        <color theme="1"/>
        <rFont val="Times New Roman"/>
        <family val="1"/>
      </rPr>
      <t xml:space="preserve"> (GYD BIL)</t>
    </r>
  </si>
  <si>
    <r>
      <t>FY 2020</t>
    </r>
    <r>
      <rPr>
        <b/>
        <sz val="10"/>
        <color theme="1"/>
        <rFont val="Times New Roman"/>
        <family val="1"/>
      </rPr>
      <t xml:space="preserve"> (GYD BIL)</t>
    </r>
  </si>
  <si>
    <r>
      <t xml:space="preserve">FY 2018 </t>
    </r>
    <r>
      <rPr>
        <b/>
        <sz val="10"/>
        <color theme="1"/>
        <rFont val="Times New Roman"/>
        <family val="1"/>
      </rPr>
      <t>(%)</t>
    </r>
  </si>
  <si>
    <r>
      <t xml:space="preserve">FY 2017 </t>
    </r>
    <r>
      <rPr>
        <b/>
        <sz val="10"/>
        <color theme="1"/>
        <rFont val="Times New Roman"/>
        <family val="1"/>
      </rPr>
      <t>(%)</t>
    </r>
  </si>
  <si>
    <r>
      <t xml:space="preserve">FY 2019 </t>
    </r>
    <r>
      <rPr>
        <b/>
        <sz val="10"/>
        <color theme="1"/>
        <rFont val="Times New Roman"/>
        <family val="1"/>
      </rPr>
      <t>(%)</t>
    </r>
  </si>
  <si>
    <r>
      <t xml:space="preserve">FY 2020 </t>
    </r>
    <r>
      <rPr>
        <b/>
        <sz val="10"/>
        <color theme="1"/>
        <rFont val="Times New Roman"/>
        <family val="1"/>
      </rPr>
      <t>(%)</t>
    </r>
  </si>
  <si>
    <t>Profit- Oil</t>
  </si>
  <si>
    <t>Royalties</t>
  </si>
  <si>
    <t>Withholding Tax</t>
  </si>
  <si>
    <t>Pay As You Earn</t>
  </si>
  <si>
    <t>Custom Duty</t>
  </si>
  <si>
    <t xml:space="preserve">Corporation Tax </t>
  </si>
  <si>
    <t>Other Flows</t>
  </si>
  <si>
    <t>Total</t>
  </si>
  <si>
    <t>PAYMENT FLOW</t>
  </si>
  <si>
    <t>FY 2017 (GYD)</t>
  </si>
  <si>
    <t>FY 2018 (GYD)</t>
  </si>
  <si>
    <t>FY 2019 (GYD)</t>
  </si>
  <si>
    <t>FY 2020 (GYD)</t>
  </si>
  <si>
    <t>Oil &amp; Gas</t>
  </si>
  <si>
    <t>Mining</t>
  </si>
  <si>
    <t>Forestry (**)</t>
  </si>
  <si>
    <t>Fisheries (**)</t>
  </si>
  <si>
    <t>Total Extractive Companies</t>
  </si>
  <si>
    <t>EXTRACTIVE SECTORS</t>
  </si>
  <si>
    <t>FISCAL YEAR</t>
  </si>
  <si>
    <t>Contribution to GDP: GYD (BIL)</t>
  </si>
  <si>
    <t>Contribution to GDP: %</t>
  </si>
  <si>
    <t>Contribution to Government Revenues: GYD (BIL)</t>
  </si>
  <si>
    <t>Contribution to Government Revenues: %</t>
  </si>
  <si>
    <t>Contribution to Exports: GYD (BIL)</t>
  </si>
  <si>
    <t>Contribution to Employment: (Quantity)</t>
  </si>
  <si>
    <t>Contribution to Employment: %</t>
  </si>
  <si>
    <t>Contribution to Exports: %</t>
  </si>
  <si>
    <t>MINERAL</t>
  </si>
  <si>
    <t>Gold (Oz)</t>
  </si>
  <si>
    <t>Diamond (Mt. Cts)</t>
  </si>
  <si>
    <t>Bauxite (Tons)</t>
  </si>
  <si>
    <t>Stones (Tons) (iv)</t>
  </si>
  <si>
    <t>-</t>
  </si>
  <si>
    <t>N/C</t>
  </si>
  <si>
    <t>Sand/loam (Tons)</t>
  </si>
  <si>
    <t xml:space="preserve">Total </t>
  </si>
  <si>
    <t>FY 2017: VOLUME</t>
  </si>
  <si>
    <t>FY 2017: VALUE (GYD BIL)</t>
  </si>
  <si>
    <t>FY 2018: VOLUME</t>
  </si>
  <si>
    <t>FY 2018: VALUE (GYD BIL)</t>
  </si>
  <si>
    <t>FY 2019: VOLUME</t>
  </si>
  <si>
    <t>FY 2019: VALUE (GYD BIL)</t>
  </si>
  <si>
    <t>FY 2020: VOLUME</t>
  </si>
  <si>
    <t>FY 2020: VALUE (GYD BIL)</t>
  </si>
  <si>
    <t>PRODUCT</t>
  </si>
  <si>
    <t>FY 2017</t>
  </si>
  <si>
    <t>FY 2018</t>
  </si>
  <si>
    <t>FY 2019</t>
  </si>
  <si>
    <t>FY 2020</t>
  </si>
  <si>
    <t>Total Logs (cu.mt.)</t>
  </si>
  <si>
    <t>Did Not Report</t>
  </si>
  <si>
    <t>Sawn wood (cu.mt.)</t>
  </si>
  <si>
    <t>Plywood (cu.mt.)</t>
  </si>
  <si>
    <t>Other Forest Products (cu.mt.)</t>
  </si>
  <si>
    <t>Total Production</t>
  </si>
  <si>
    <t>Fish (Tonnes)</t>
  </si>
  <si>
    <t>Shrimp (Tonnes)</t>
  </si>
  <si>
    <t>YEAR</t>
  </si>
  <si>
    <t>LICENSE</t>
  </si>
  <si>
    <t>COMMODITY</t>
  </si>
  <si>
    <t xml:space="preserve">Liza </t>
  </si>
  <si>
    <t>Crude Oil</t>
  </si>
  <si>
    <t xml:space="preserve">Stabroek </t>
  </si>
  <si>
    <t>Liza</t>
  </si>
  <si>
    <t xml:space="preserve">Gas </t>
  </si>
  <si>
    <t>-(**)</t>
  </si>
  <si>
    <t>VALUE OF THE PRODUCTION (GYD BIL)</t>
  </si>
  <si>
    <t>FISCALYEAR</t>
  </si>
  <si>
    <t>DISTRICT/REGION/AREA</t>
  </si>
  <si>
    <r>
      <t>QUANTITY: KCF at 14.696 psia/60</t>
    </r>
    <r>
      <rPr>
        <b/>
        <vertAlign val="superscript"/>
        <sz val="12"/>
        <color rgb="FF000000"/>
        <rFont val="Times New Roman"/>
        <family val="1"/>
      </rPr>
      <t xml:space="preserve">0 F </t>
    </r>
  </si>
  <si>
    <t>QUANTITY: Barrels</t>
  </si>
  <si>
    <t>REVENUE BY GOV.AGENCY'!A1</t>
  </si>
  <si>
    <t>PAYMENT FLOWS'!A1</t>
  </si>
  <si>
    <t>REVENUE BY E.SECTOR'!A1</t>
  </si>
  <si>
    <t>CONTRIBUTION TO ECONOMY'!A1</t>
  </si>
  <si>
    <t>PRODUCTION BY MINERAL TYPE'!A1</t>
  </si>
  <si>
    <t>PRODUCTION-FORESTRY SECTOR'!A1</t>
  </si>
  <si>
    <t>PRODUCTION-FISHERIES SECTOR'!A1</t>
  </si>
  <si>
    <t>PRODUCTION-OIL&amp;GAS'!A1</t>
  </si>
  <si>
    <t>NO.</t>
  </si>
  <si>
    <t>SUMMARY SHEET (WORKSHEET):</t>
  </si>
  <si>
    <t>Ministry of Natural Resources (MNR)- Government Profit Share</t>
  </si>
  <si>
    <t>Social Contribution (SC)- Social Expenditure</t>
  </si>
  <si>
    <t>VALUE OF THE PRODUCTION (USD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</si>
</sst>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1">
    <xf numFmtId="0" fontId="0" fillId="0" borderId="0" xfId="0"/>
    <xf numFmtId="0" fontId="2" fillId="2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3" fontId="9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3" fontId="10" fillId="0" borderId="4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10" fontId="12" fillId="0" borderId="5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 vertical="top" wrapText="1"/>
    </xf>
    <xf numFmtId="0" fontId="8" fillId="3" borderId="5" xfId="0" applyFont="1" applyFill="1" applyBorder="1" applyAlignment="1">
      <alignment vertical="top" wrapText="1"/>
    </xf>
    <xf numFmtId="0" fontId="15" fillId="0" borderId="0" xfId="1" quotePrefix="1"/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0" fillId="0" borderId="5" xfId="0" applyBorder="1"/>
    <xf numFmtId="2" fontId="0" fillId="0" borderId="5" xfId="0" applyNumberFormat="1" applyBorder="1"/>
    <xf numFmtId="0" fontId="8" fillId="2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2" fontId="3" fillId="0" borderId="5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0" fontId="12" fillId="4" borderId="5" xfId="0" applyNumberFormat="1" applyFont="1" applyFill="1" applyBorder="1" applyAlignment="1">
      <alignment horizontal="center" vertical="center"/>
    </xf>
    <xf numFmtId="3" fontId="12" fillId="4" borderId="5" xfId="0" applyNumberFormat="1" applyFont="1" applyFill="1" applyBorder="1" applyAlignment="1">
      <alignment horizontal="center" vertical="center"/>
    </xf>
    <xf numFmtId="0" fontId="0" fillId="4" borderId="0" xfId="0" applyFill="1"/>
    <xf numFmtId="0" fontId="13" fillId="4" borderId="5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/>
    </xf>
    <xf numFmtId="0" fontId="13" fillId="0" borderId="5" xfId="0" applyFont="1" applyFill="1" applyBorder="1" applyAlignment="1">
      <alignment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5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/>
    </xf>
    <xf numFmtId="0" fontId="8" fillId="0" borderId="5" xfId="0" applyFont="1" applyFill="1" applyBorder="1" applyAlignment="1">
      <alignment horizontal="center" vertical="top" wrapText="1"/>
    </xf>
    <xf numFmtId="3" fontId="8" fillId="0" borderId="5" xfId="0" applyNumberFormat="1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8821A-7A15-4D78-802D-4DA0489F3E07}">
  <dimension ref="A1:B9"/>
  <sheetViews>
    <sheetView workbookViewId="0">
      <pane ySplit="1" topLeftCell="A2" activePane="bottomLeft" state="frozen"/>
      <selection pane="bottomLeft" activeCell="B5" sqref="B5"/>
    </sheetView>
  </sheetViews>
  <sheetFormatPr defaultRowHeight="14.4" x14ac:dyDescent="0.3"/>
  <cols>
    <col min="2" max="2" width="39.109375" customWidth="1"/>
  </cols>
  <sheetData>
    <row r="1" spans="1:2" x14ac:dyDescent="0.3">
      <c r="A1" s="39" t="s">
        <v>102</v>
      </c>
      <c r="B1" s="39" t="s">
        <v>103</v>
      </c>
    </row>
    <row r="2" spans="1:2" x14ac:dyDescent="0.3">
      <c r="A2" s="38">
        <v>1</v>
      </c>
      <c r="B2" s="37" t="s">
        <v>94</v>
      </c>
    </row>
    <row r="3" spans="1:2" x14ac:dyDescent="0.3">
      <c r="A3" s="38">
        <v>2</v>
      </c>
      <c r="B3" s="37" t="s">
        <v>95</v>
      </c>
    </row>
    <row r="4" spans="1:2" x14ac:dyDescent="0.3">
      <c r="A4" s="38">
        <v>3</v>
      </c>
      <c r="B4" s="37" t="s">
        <v>96</v>
      </c>
    </row>
    <row r="5" spans="1:2" x14ac:dyDescent="0.3">
      <c r="A5" s="38">
        <v>4</v>
      </c>
      <c r="B5" s="37" t="s">
        <v>97</v>
      </c>
    </row>
    <row r="6" spans="1:2" x14ac:dyDescent="0.3">
      <c r="A6" s="38">
        <v>5</v>
      </c>
      <c r="B6" s="37" t="s">
        <v>98</v>
      </c>
    </row>
    <row r="7" spans="1:2" x14ac:dyDescent="0.3">
      <c r="A7" s="38">
        <v>6</v>
      </c>
      <c r="B7" s="37" t="s">
        <v>99</v>
      </c>
    </row>
    <row r="8" spans="1:2" x14ac:dyDescent="0.3">
      <c r="A8" s="38">
        <v>7</v>
      </c>
      <c r="B8" s="37" t="s">
        <v>100</v>
      </c>
    </row>
    <row r="9" spans="1:2" x14ac:dyDescent="0.3">
      <c r="A9" s="38">
        <v>8</v>
      </c>
      <c r="B9" s="37" t="s">
        <v>101</v>
      </c>
    </row>
  </sheetData>
  <hyperlinks>
    <hyperlink ref="B2" location="'REVENUE BY GOV.AGENCY'!A1" display="'REVENUE BY GOV.AGENCY'!A1" xr:uid="{12D2A66A-C17B-439D-BDFB-51C60EDB587B}"/>
    <hyperlink ref="B3" location="'PAYMENT FLOWS'!A1" display="'PAYMENT FLOWS'!A1" xr:uid="{2D98676A-8CF6-41AD-85B8-E167C4939249}"/>
    <hyperlink ref="B4" location="'REVENUE BY E.SECTOR'!A1" display="'REVENUE BY E.SECTOR'!A1" xr:uid="{2681AD44-B713-4817-9796-FEBA80251E62}"/>
    <hyperlink ref="B5" location="'CONTRIBUTION TO ECONOMY'!A1" display="'CONTRIBUTION TO ECONOMY'!A1" xr:uid="{555DBC3C-6C26-4CC3-B71A-D44BE9C05A73}"/>
    <hyperlink ref="B6" location="'PRODUCTION BY MINERAL TYPE'!A1" display="'PRODUCTION BY MINERAL TYPE'!A1" xr:uid="{205F1E02-DA79-46F0-B933-D1DE3F93AD77}"/>
    <hyperlink ref="B7" location="'PRODUCTION-FORESTRY SECTOR'!A1" display="'PRODUCTION-FORESTRY SECTOR'!A1" xr:uid="{9155B60A-C8FF-4A2F-A34C-744EB0C875A6}"/>
    <hyperlink ref="B8" location="'PRODUCTION-FISHERIES SECTOR'!A1" display="'PRODUCTION-FISHERIES SECTOR'!A1" xr:uid="{9520B818-C044-4C35-8078-BF27FDAFB3A9}"/>
    <hyperlink ref="B9" location="'PRODUCTION-OIL&amp;GAS'!A1" display="'PRODUCTION-OIL&amp;GAS'!A1" xr:uid="{1455999D-255A-4478-BFA5-BC640C9E53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DB669-F0C3-46E0-AF26-E048EF6A5CF4}">
  <dimension ref="A1:I15"/>
  <sheetViews>
    <sheetView workbookViewId="0">
      <pane ySplit="1" topLeftCell="A2" activePane="bottomLeft" state="frozen"/>
      <selection pane="bottomLeft" activeCell="J1" sqref="J1:K1048576"/>
    </sheetView>
  </sheetViews>
  <sheetFormatPr defaultRowHeight="14.4" x14ac:dyDescent="0.3"/>
  <cols>
    <col min="1" max="1" width="54.21875" bestFit="1" customWidth="1"/>
    <col min="2" max="2" width="10.109375" bestFit="1" customWidth="1"/>
    <col min="3" max="3" width="9.21875" bestFit="1" customWidth="1"/>
    <col min="4" max="4" width="10.21875" customWidth="1"/>
    <col min="5" max="5" width="8.6640625" bestFit="1" customWidth="1"/>
    <col min="6" max="6" width="11.109375" customWidth="1"/>
    <col min="8" max="8" width="9.88671875" customWidth="1"/>
  </cols>
  <sheetData>
    <row r="1" spans="1:9" ht="40.799999999999997" x14ac:dyDescent="0.3">
      <c r="A1" s="1" t="s">
        <v>13</v>
      </c>
      <c r="B1" s="6" t="s">
        <v>14</v>
      </c>
      <c r="C1" s="7" t="s">
        <v>19</v>
      </c>
      <c r="D1" s="6" t="s">
        <v>15</v>
      </c>
      <c r="E1" s="7" t="s">
        <v>18</v>
      </c>
      <c r="F1" s="6" t="s">
        <v>16</v>
      </c>
      <c r="G1" s="7" t="s">
        <v>20</v>
      </c>
      <c r="H1" s="6" t="s">
        <v>17</v>
      </c>
      <c r="I1" s="7" t="s">
        <v>21</v>
      </c>
    </row>
    <row r="2" spans="1:9" x14ac:dyDescent="0.3">
      <c r="A2" s="2" t="s">
        <v>0</v>
      </c>
      <c r="B2" s="3">
        <v>6.8</v>
      </c>
      <c r="C2" s="44">
        <f>B2/$B$15*100</f>
        <v>30.425055928411631</v>
      </c>
      <c r="D2" s="3">
        <v>6.79</v>
      </c>
      <c r="E2" s="44">
        <f>D2/$D$15*100</f>
        <v>24.574737604053563</v>
      </c>
      <c r="F2" s="3">
        <v>9.91</v>
      </c>
      <c r="G2" s="44">
        <f>F2/$F$15*100</f>
        <v>25.293517100561512</v>
      </c>
      <c r="H2" s="3">
        <v>13.93</v>
      </c>
      <c r="I2" s="44">
        <f>H2/$H$15*100</f>
        <v>14.855497493867976</v>
      </c>
    </row>
    <row r="3" spans="1:9" x14ac:dyDescent="0.3">
      <c r="A3" s="2" t="s">
        <v>1</v>
      </c>
      <c r="B3" s="3">
        <v>6.99</v>
      </c>
      <c r="C3" s="44">
        <f t="shared" ref="C3:C14" si="0">B3/$B$15*100</f>
        <v>31.275167785234899</v>
      </c>
      <c r="D3" s="3">
        <v>12.8</v>
      </c>
      <c r="E3" s="44">
        <f t="shared" ref="E3:E14" si="1">D3/$D$15*100</f>
        <v>46.326456749909525</v>
      </c>
      <c r="F3" s="3">
        <v>19.899999999999999</v>
      </c>
      <c r="G3" s="44">
        <f t="shared" ref="G3:G14" si="2">F3/$F$15*100</f>
        <v>50.791220010209294</v>
      </c>
      <c r="H3" s="3">
        <v>28.32</v>
      </c>
      <c r="I3" s="44">
        <f t="shared" ref="I3:I14" si="3">H3/$H$15*100</f>
        <v>30.201557001173086</v>
      </c>
    </row>
    <row r="4" spans="1:9" x14ac:dyDescent="0.3">
      <c r="A4" s="2" t="s">
        <v>2</v>
      </c>
      <c r="B4" s="3">
        <v>3.84</v>
      </c>
      <c r="C4" s="44">
        <f t="shared" si="0"/>
        <v>17.181208053691275</v>
      </c>
      <c r="D4" s="3">
        <v>4.28</v>
      </c>
      <c r="E4" s="44">
        <f t="shared" si="1"/>
        <v>15.490408975750997</v>
      </c>
      <c r="F4" s="3">
        <v>3.89</v>
      </c>
      <c r="G4" s="44">
        <f t="shared" si="2"/>
        <v>9.9285349668198055</v>
      </c>
      <c r="H4" s="3">
        <v>2.71</v>
      </c>
      <c r="I4" s="44">
        <f t="shared" si="3"/>
        <v>2.8900501226405035</v>
      </c>
    </row>
    <row r="5" spans="1:9" x14ac:dyDescent="0.3">
      <c r="A5" s="2" t="s">
        <v>104</v>
      </c>
      <c r="B5" s="3">
        <v>0</v>
      </c>
      <c r="C5" s="3">
        <v>0</v>
      </c>
      <c r="D5" s="3">
        <v>0</v>
      </c>
      <c r="E5" s="44">
        <f t="shared" si="1"/>
        <v>0</v>
      </c>
      <c r="F5" s="3">
        <v>0</v>
      </c>
      <c r="G5" s="44">
        <f t="shared" si="2"/>
        <v>0</v>
      </c>
      <c r="H5" s="3">
        <v>41.36</v>
      </c>
      <c r="I5" s="44">
        <f t="shared" si="3"/>
        <v>44.107923642956173</v>
      </c>
    </row>
    <row r="6" spans="1:9" x14ac:dyDescent="0.3">
      <c r="A6" s="2" t="s">
        <v>4</v>
      </c>
      <c r="B6" s="3">
        <v>2.62</v>
      </c>
      <c r="C6" s="44">
        <f t="shared" si="0"/>
        <v>11.722595078299776</v>
      </c>
      <c r="D6" s="3">
        <v>1.87</v>
      </c>
      <c r="E6" s="44">
        <f t="shared" si="1"/>
        <v>6.7680057908070941</v>
      </c>
      <c r="F6" s="3">
        <v>2.13</v>
      </c>
      <c r="G6" s="44">
        <f t="shared" si="2"/>
        <v>5.4364471669218988</v>
      </c>
      <c r="H6" s="3">
        <v>3.15</v>
      </c>
      <c r="I6" s="44">
        <f t="shared" si="3"/>
        <v>3.3592833528847175</v>
      </c>
    </row>
    <row r="7" spans="1:9" x14ac:dyDescent="0.3">
      <c r="A7" s="2" t="s">
        <v>5</v>
      </c>
      <c r="B7" s="3">
        <v>1.0900000000000001</v>
      </c>
      <c r="C7" s="44">
        <f t="shared" si="0"/>
        <v>4.8769574944071588</v>
      </c>
      <c r="D7" s="3">
        <v>1.1299999999999999</v>
      </c>
      <c r="E7" s="44">
        <f t="shared" si="1"/>
        <v>4.0897575099529497</v>
      </c>
      <c r="F7" s="3">
        <v>0.43</v>
      </c>
      <c r="G7" s="44">
        <f t="shared" si="2"/>
        <v>1.0974987238386933</v>
      </c>
      <c r="H7" s="3">
        <v>0.82</v>
      </c>
      <c r="I7" s="44">
        <f t="shared" si="3"/>
        <v>0.87448011090967259</v>
      </c>
    </row>
    <row r="8" spans="1:9" x14ac:dyDescent="0.3">
      <c r="A8" s="2" t="s">
        <v>6</v>
      </c>
      <c r="B8" s="3">
        <v>0.03</v>
      </c>
      <c r="C8" s="44">
        <f t="shared" si="0"/>
        <v>0.13422818791946309</v>
      </c>
      <c r="D8" s="3">
        <v>0.08</v>
      </c>
      <c r="E8" s="44">
        <f t="shared" si="1"/>
        <v>0.28954035468693451</v>
      </c>
      <c r="F8" s="4">
        <v>0.08</v>
      </c>
      <c r="G8" s="44">
        <f t="shared" si="2"/>
        <v>0.20418580908626852</v>
      </c>
      <c r="H8" s="3">
        <v>0.05</v>
      </c>
      <c r="I8" s="44">
        <f t="shared" si="3"/>
        <v>5.3321957982297115E-2</v>
      </c>
    </row>
    <row r="9" spans="1:9" x14ac:dyDescent="0.3">
      <c r="A9" s="2" t="s">
        <v>7</v>
      </c>
      <c r="B9" s="3">
        <v>0.73</v>
      </c>
      <c r="C9" s="44">
        <f t="shared" si="0"/>
        <v>3.2662192393736014</v>
      </c>
      <c r="D9" s="3">
        <v>0</v>
      </c>
      <c r="E9" s="44">
        <f t="shared" si="1"/>
        <v>0</v>
      </c>
      <c r="F9" s="4">
        <v>0.94</v>
      </c>
      <c r="G9" s="44">
        <f t="shared" si="2"/>
        <v>2.3991832567636546</v>
      </c>
      <c r="H9" s="3">
        <v>1.54</v>
      </c>
      <c r="I9" s="44">
        <f t="shared" si="3"/>
        <v>1.6423163058547512</v>
      </c>
    </row>
    <row r="10" spans="1:9" x14ac:dyDescent="0.3">
      <c r="A10" s="2" t="s">
        <v>8</v>
      </c>
      <c r="B10" s="3">
        <v>0.02</v>
      </c>
      <c r="C10" s="44">
        <f t="shared" si="0"/>
        <v>8.9485458612975383E-2</v>
      </c>
      <c r="D10" s="3">
        <v>0.08</v>
      </c>
      <c r="E10" s="44">
        <f t="shared" si="1"/>
        <v>0.28954035468693451</v>
      </c>
      <c r="F10" s="4">
        <v>0.06</v>
      </c>
      <c r="G10" s="44">
        <f t="shared" si="2"/>
        <v>0.15313935681470139</v>
      </c>
      <c r="H10" s="3">
        <v>0.05</v>
      </c>
      <c r="I10" s="44">
        <f t="shared" si="3"/>
        <v>5.3321957982297115E-2</v>
      </c>
    </row>
    <row r="11" spans="1:9" x14ac:dyDescent="0.3">
      <c r="A11" s="2" t="s">
        <v>9</v>
      </c>
      <c r="B11" s="3">
        <v>0</v>
      </c>
      <c r="C11" s="3">
        <v>0</v>
      </c>
      <c r="D11" s="3">
        <v>0</v>
      </c>
      <c r="E11" s="44">
        <f t="shared" si="1"/>
        <v>0</v>
      </c>
      <c r="F11" s="4">
        <v>0.63</v>
      </c>
      <c r="G11" s="44">
        <f t="shared" si="2"/>
        <v>1.6079632465543645</v>
      </c>
      <c r="H11" s="3">
        <v>0</v>
      </c>
      <c r="I11" s="44">
        <f t="shared" si="3"/>
        <v>0</v>
      </c>
    </row>
    <row r="12" spans="1:9" x14ac:dyDescent="0.3">
      <c r="A12" s="2" t="s">
        <v>10</v>
      </c>
      <c r="B12" s="3">
        <v>0</v>
      </c>
      <c r="C12" s="3">
        <v>0</v>
      </c>
      <c r="D12" s="3">
        <v>0</v>
      </c>
      <c r="E12" s="44">
        <f t="shared" si="1"/>
        <v>0</v>
      </c>
      <c r="F12" s="4">
        <v>0.37</v>
      </c>
      <c r="G12" s="44">
        <f t="shared" si="2"/>
        <v>0.9443593670239917</v>
      </c>
      <c r="H12" s="3">
        <v>0.63</v>
      </c>
      <c r="I12" s="44">
        <f t="shared" si="3"/>
        <v>0.67185667057694365</v>
      </c>
    </row>
    <row r="13" spans="1:9" x14ac:dyDescent="0.3">
      <c r="A13" s="2" t="s">
        <v>11</v>
      </c>
      <c r="B13" s="3">
        <v>0</v>
      </c>
      <c r="C13" s="3">
        <v>0</v>
      </c>
      <c r="D13" s="3">
        <v>0</v>
      </c>
      <c r="E13" s="44">
        <f t="shared" si="1"/>
        <v>0</v>
      </c>
      <c r="F13" s="4">
        <v>0</v>
      </c>
      <c r="G13" s="44">
        <f t="shared" si="2"/>
        <v>0</v>
      </c>
      <c r="H13" s="3">
        <v>0.22</v>
      </c>
      <c r="I13" s="44">
        <f t="shared" si="3"/>
        <v>0.23461661512210727</v>
      </c>
    </row>
    <row r="14" spans="1:9" x14ac:dyDescent="0.3">
      <c r="A14" s="2" t="s">
        <v>105</v>
      </c>
      <c r="B14" s="3">
        <v>0.23</v>
      </c>
      <c r="C14" s="44">
        <f t="shared" si="0"/>
        <v>1.029082774049217</v>
      </c>
      <c r="D14" s="3">
        <v>0.6</v>
      </c>
      <c r="E14" s="44">
        <f t="shared" si="1"/>
        <v>2.1715526601520088</v>
      </c>
      <c r="F14" s="4">
        <v>0.83</v>
      </c>
      <c r="G14" s="44">
        <f t="shared" si="2"/>
        <v>2.1184277692700357</v>
      </c>
      <c r="H14" s="3">
        <v>0.98</v>
      </c>
      <c r="I14" s="44">
        <f t="shared" si="3"/>
        <v>1.0451103764530234</v>
      </c>
    </row>
    <row r="15" spans="1:9" x14ac:dyDescent="0.3">
      <c r="A15" s="1" t="s">
        <v>12</v>
      </c>
      <c r="B15" s="5">
        <f>SUM(B2:B14)</f>
        <v>22.35</v>
      </c>
      <c r="C15" s="5">
        <v>100</v>
      </c>
      <c r="D15" s="5">
        <v>27.63</v>
      </c>
      <c r="E15" s="5">
        <v>100</v>
      </c>
      <c r="F15" s="45">
        <v>39.18</v>
      </c>
      <c r="G15" s="45">
        <v>100</v>
      </c>
      <c r="H15" s="45">
        <v>93.77</v>
      </c>
      <c r="I15" s="45">
        <v>100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EF06-886A-48BE-9A2F-D188092A2416}">
  <dimension ref="A1:E9"/>
  <sheetViews>
    <sheetView workbookViewId="0">
      <pane ySplit="1" topLeftCell="A2" activePane="bottomLeft" state="frozen"/>
      <selection pane="bottomLeft" activeCell="F20" sqref="F20"/>
    </sheetView>
  </sheetViews>
  <sheetFormatPr defaultRowHeight="14.4" x14ac:dyDescent="0.3"/>
  <cols>
    <col min="1" max="1" width="13.88671875" bestFit="1" customWidth="1"/>
    <col min="2" max="2" width="13.44140625" bestFit="1" customWidth="1"/>
    <col min="3" max="3" width="13.44140625" customWidth="1"/>
    <col min="4" max="4" width="13.109375" customWidth="1"/>
    <col min="5" max="5" width="13.44140625" customWidth="1"/>
  </cols>
  <sheetData>
    <row r="1" spans="1:5" ht="31.8" thickBot="1" x14ac:dyDescent="0.35">
      <c r="A1" s="9" t="s">
        <v>30</v>
      </c>
      <c r="B1" s="8" t="s">
        <v>31</v>
      </c>
      <c r="C1" s="8" t="s">
        <v>32</v>
      </c>
      <c r="D1" s="8" t="s">
        <v>33</v>
      </c>
      <c r="E1" s="8" t="s">
        <v>34</v>
      </c>
    </row>
    <row r="2" spans="1:5" ht="15" thickBot="1" x14ac:dyDescent="0.35">
      <c r="A2" s="10" t="s">
        <v>22</v>
      </c>
      <c r="B2" s="11" t="s">
        <v>3</v>
      </c>
      <c r="C2" s="11" t="s">
        <v>3</v>
      </c>
      <c r="D2" s="11" t="s">
        <v>3</v>
      </c>
      <c r="E2" s="12">
        <v>38666678195</v>
      </c>
    </row>
    <row r="3" spans="1:5" ht="15" thickBot="1" x14ac:dyDescent="0.35">
      <c r="A3" s="13" t="s">
        <v>23</v>
      </c>
      <c r="B3" s="12">
        <v>7862597391</v>
      </c>
      <c r="C3" s="12">
        <v>8250895132</v>
      </c>
      <c r="D3" s="14">
        <v>10126742605</v>
      </c>
      <c r="E3" s="12">
        <v>13932116504</v>
      </c>
    </row>
    <row r="4" spans="1:5" ht="15" thickBot="1" x14ac:dyDescent="0.35">
      <c r="A4" s="13" t="s">
        <v>24</v>
      </c>
      <c r="B4" s="12">
        <v>2774875885</v>
      </c>
      <c r="C4" s="12">
        <v>7093416563</v>
      </c>
      <c r="D4" s="14">
        <v>13144683279</v>
      </c>
      <c r="E4" s="12">
        <v>23131307844</v>
      </c>
    </row>
    <row r="5" spans="1:5" ht="15" thickBot="1" x14ac:dyDescent="0.35">
      <c r="A5" s="13" t="s">
        <v>25</v>
      </c>
      <c r="B5" s="12">
        <v>2635557624</v>
      </c>
      <c r="C5" s="12">
        <v>1211179718</v>
      </c>
      <c r="D5" s="14">
        <v>4668021542</v>
      </c>
      <c r="E5" s="12">
        <v>5394060546</v>
      </c>
    </row>
    <row r="6" spans="1:5" ht="15" thickBot="1" x14ac:dyDescent="0.35">
      <c r="A6" s="13" t="s">
        <v>26</v>
      </c>
      <c r="B6" s="11" t="s">
        <v>3</v>
      </c>
      <c r="C6" s="11" t="s">
        <v>3</v>
      </c>
      <c r="D6" s="14">
        <v>2769985819</v>
      </c>
      <c r="E6" s="12">
        <v>3212344753</v>
      </c>
    </row>
    <row r="7" spans="1:5" ht="15" thickBot="1" x14ac:dyDescent="0.35">
      <c r="A7" s="13" t="s">
        <v>27</v>
      </c>
      <c r="B7" s="11" t="s">
        <v>3</v>
      </c>
      <c r="C7" s="11" t="s">
        <v>3</v>
      </c>
      <c r="D7" s="15" t="s">
        <v>3</v>
      </c>
      <c r="E7" s="11" t="s">
        <v>3</v>
      </c>
    </row>
    <row r="8" spans="1:5" ht="15" thickBot="1" x14ac:dyDescent="0.35">
      <c r="A8" s="13" t="s">
        <v>28</v>
      </c>
      <c r="B8" s="12">
        <v>7526990901</v>
      </c>
      <c r="C8" s="12">
        <v>11078603587</v>
      </c>
      <c r="D8" s="14">
        <v>8470538219</v>
      </c>
      <c r="E8" s="12">
        <v>9435676415</v>
      </c>
    </row>
    <row r="9" spans="1:5" ht="15" thickBot="1" x14ac:dyDescent="0.35">
      <c r="A9" s="16" t="s">
        <v>29</v>
      </c>
      <c r="B9" s="17">
        <v>20800021801</v>
      </c>
      <c r="C9" s="17">
        <v>27634095000</v>
      </c>
      <c r="D9" s="14">
        <v>39179971464</v>
      </c>
      <c r="E9" s="17">
        <v>93772184257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1011-0019-4433-A422-A1471ED0DF1E}">
  <dimension ref="A1:I6"/>
  <sheetViews>
    <sheetView workbookViewId="0">
      <pane ySplit="1" topLeftCell="A2" activePane="bottomLeft" state="frozen"/>
      <selection pane="bottomLeft" activeCell="H12" sqref="H12"/>
    </sheetView>
  </sheetViews>
  <sheetFormatPr defaultRowHeight="14.4" x14ac:dyDescent="0.3"/>
  <cols>
    <col min="1" max="1" width="26.44140625" bestFit="1" customWidth="1"/>
    <col min="2" max="2" width="10.5546875" customWidth="1"/>
    <col min="4" max="4" width="10.5546875" customWidth="1"/>
    <col min="6" max="6" width="9.88671875" customWidth="1"/>
    <col min="8" max="8" width="10.21875" customWidth="1"/>
  </cols>
  <sheetData>
    <row r="1" spans="1:9" ht="40.799999999999997" x14ac:dyDescent="0.3">
      <c r="A1" s="42" t="s">
        <v>40</v>
      </c>
      <c r="B1" s="6" t="s">
        <v>14</v>
      </c>
      <c r="C1" s="7" t="s">
        <v>19</v>
      </c>
      <c r="D1" s="6" t="s">
        <v>15</v>
      </c>
      <c r="E1" s="7" t="s">
        <v>18</v>
      </c>
      <c r="F1" s="6" t="s">
        <v>16</v>
      </c>
      <c r="G1" s="7" t="s">
        <v>20</v>
      </c>
      <c r="H1" s="6" t="s">
        <v>17</v>
      </c>
      <c r="I1" s="7" t="s">
        <v>21</v>
      </c>
    </row>
    <row r="2" spans="1:9" x14ac:dyDescent="0.3">
      <c r="A2" s="43" t="s">
        <v>35</v>
      </c>
      <c r="B2" s="4">
        <v>2.86</v>
      </c>
      <c r="C2" s="4">
        <v>12.8</v>
      </c>
      <c r="D2" s="4">
        <v>7.55</v>
      </c>
      <c r="E2" s="4">
        <v>27.33</v>
      </c>
      <c r="F2" s="4">
        <v>14.21</v>
      </c>
      <c r="G2" s="4">
        <v>36.299999999999997</v>
      </c>
      <c r="H2" s="4">
        <v>65.83</v>
      </c>
      <c r="I2" s="4">
        <v>70.2</v>
      </c>
    </row>
    <row r="3" spans="1:9" x14ac:dyDescent="0.3">
      <c r="A3" s="43" t="s">
        <v>36</v>
      </c>
      <c r="B3" s="4">
        <v>17.940000000000001</v>
      </c>
      <c r="C3" s="4">
        <v>80.3</v>
      </c>
      <c r="D3" s="4">
        <v>18.2</v>
      </c>
      <c r="E3" s="4">
        <v>65.87</v>
      </c>
      <c r="F3" s="4">
        <v>23.41</v>
      </c>
      <c r="G3" s="4">
        <v>59.8</v>
      </c>
      <c r="H3" s="4">
        <v>26.37</v>
      </c>
      <c r="I3" s="4">
        <v>28.1</v>
      </c>
    </row>
    <row r="4" spans="1:9" x14ac:dyDescent="0.3">
      <c r="A4" s="43" t="s">
        <v>37</v>
      </c>
      <c r="B4" s="4">
        <v>1.29</v>
      </c>
      <c r="C4" s="4">
        <v>5.77</v>
      </c>
      <c r="D4" s="4">
        <v>1.39</v>
      </c>
      <c r="E4" s="4">
        <v>5.03</v>
      </c>
      <c r="F4" s="4">
        <v>0.97</v>
      </c>
      <c r="G4" s="4">
        <v>2.5</v>
      </c>
      <c r="H4" s="4">
        <v>1.24</v>
      </c>
      <c r="I4" s="4">
        <v>1.3</v>
      </c>
    </row>
    <row r="5" spans="1:9" x14ac:dyDescent="0.3">
      <c r="A5" s="43" t="s">
        <v>38</v>
      </c>
      <c r="B5" s="4">
        <v>0.25</v>
      </c>
      <c r="C5" s="4">
        <v>1.1200000000000001</v>
      </c>
      <c r="D5" s="4">
        <v>0.49</v>
      </c>
      <c r="E5" s="4">
        <v>1.77</v>
      </c>
      <c r="F5" s="4">
        <v>0.59</v>
      </c>
      <c r="G5" s="4">
        <v>1.5</v>
      </c>
      <c r="H5" s="4">
        <v>0.34</v>
      </c>
      <c r="I5" s="4">
        <v>0.4</v>
      </c>
    </row>
    <row r="6" spans="1:9" x14ac:dyDescent="0.3">
      <c r="A6" s="1" t="s">
        <v>39</v>
      </c>
      <c r="B6" s="5">
        <v>22.34</v>
      </c>
      <c r="C6" s="5">
        <v>100</v>
      </c>
      <c r="D6" s="5">
        <v>27.63</v>
      </c>
      <c r="E6" s="5">
        <v>100</v>
      </c>
      <c r="F6" s="5">
        <v>39.18</v>
      </c>
      <c r="G6" s="5">
        <v>100</v>
      </c>
      <c r="H6" s="5">
        <v>93.77</v>
      </c>
      <c r="I6" s="5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3CC9-9732-4871-BADF-33E91C4405DC}">
  <dimension ref="A1:L5"/>
  <sheetViews>
    <sheetView tabSelected="1" workbookViewId="0">
      <pane ySplit="1" topLeftCell="A2" activePane="bottomLeft" state="frozen"/>
      <selection pane="bottomLeft" activeCell="E13" sqref="E13"/>
    </sheetView>
  </sheetViews>
  <sheetFormatPr defaultRowHeight="14.4" x14ac:dyDescent="0.3"/>
  <cols>
    <col min="2" max="2" width="13.109375" customWidth="1"/>
    <col min="3" max="3" width="13.21875" customWidth="1"/>
    <col min="4" max="4" width="12.21875" customWidth="1"/>
    <col min="5" max="5" width="12.33203125" customWidth="1"/>
    <col min="6" max="6" width="12.44140625" customWidth="1"/>
    <col min="7" max="7" width="13.44140625" customWidth="1"/>
    <col min="8" max="8" width="12.109375" customWidth="1"/>
    <col min="9" max="9" width="12.21875" customWidth="1"/>
  </cols>
  <sheetData>
    <row r="1" spans="1:12" ht="69" x14ac:dyDescent="0.3">
      <c r="A1" s="18" t="s">
        <v>41</v>
      </c>
      <c r="B1" s="18" t="s">
        <v>42</v>
      </c>
      <c r="C1" s="18" t="s">
        <v>43</v>
      </c>
      <c r="D1" s="18" t="s">
        <v>44</v>
      </c>
      <c r="E1" s="18" t="s">
        <v>45</v>
      </c>
      <c r="F1" s="18" t="s">
        <v>46</v>
      </c>
      <c r="G1" s="18" t="s">
        <v>49</v>
      </c>
      <c r="H1" s="18" t="s">
        <v>47</v>
      </c>
      <c r="I1" s="18" t="s">
        <v>48</v>
      </c>
    </row>
    <row r="2" spans="1:12" ht="15.6" x14ac:dyDescent="0.3">
      <c r="A2" s="19">
        <v>2017</v>
      </c>
      <c r="B2" s="19">
        <v>132.41999999999999</v>
      </c>
      <c r="C2" s="20">
        <v>0.20899999999999999</v>
      </c>
      <c r="D2" s="21">
        <v>20.8</v>
      </c>
      <c r="E2" s="20">
        <v>9.2999999999999999E-2</v>
      </c>
      <c r="F2" s="21">
        <v>193.25</v>
      </c>
      <c r="G2" s="20">
        <v>0.65100000000000002</v>
      </c>
      <c r="H2" s="22">
        <v>11077</v>
      </c>
      <c r="I2" s="20">
        <v>4.2000000000000003E-2</v>
      </c>
      <c r="K2" s="40"/>
      <c r="L2" s="41"/>
    </row>
    <row r="3" spans="1:12" ht="15.6" x14ac:dyDescent="0.3">
      <c r="A3" s="19">
        <v>2018</v>
      </c>
      <c r="B3" s="19">
        <v>158.22999999999999</v>
      </c>
      <c r="C3" s="23">
        <v>0.17699999999999999</v>
      </c>
      <c r="D3" s="19">
        <v>27.63</v>
      </c>
      <c r="E3" s="23">
        <v>0.113</v>
      </c>
      <c r="F3" s="19">
        <v>213.24</v>
      </c>
      <c r="G3" s="23">
        <v>0.74399999999999999</v>
      </c>
      <c r="H3" s="24">
        <v>44063</v>
      </c>
      <c r="I3" s="23">
        <v>0.182</v>
      </c>
    </row>
    <row r="4" spans="1:12" ht="15.6" x14ac:dyDescent="0.3">
      <c r="A4" s="19">
        <v>2019</v>
      </c>
      <c r="B4" s="19">
        <v>187.1</v>
      </c>
      <c r="C4" s="23">
        <v>0.19420000000000001</v>
      </c>
      <c r="D4" s="19">
        <v>39.18</v>
      </c>
      <c r="E4" s="23">
        <v>0.1431</v>
      </c>
      <c r="F4" s="19">
        <v>236.89</v>
      </c>
      <c r="G4" s="23">
        <v>0.72660000000000002</v>
      </c>
      <c r="H4" s="24">
        <v>41589</v>
      </c>
      <c r="I4" s="23">
        <v>0.17399999999999999</v>
      </c>
    </row>
    <row r="5" spans="1:12" s="49" customFormat="1" ht="15.6" x14ac:dyDescent="0.3">
      <c r="A5" s="46">
        <v>2020</v>
      </c>
      <c r="B5" s="46">
        <v>329.96</v>
      </c>
      <c r="C5" s="47">
        <v>0.31130000000000002</v>
      </c>
      <c r="D5" s="46">
        <v>93.78</v>
      </c>
      <c r="E5" s="47">
        <v>0.37369999999999998</v>
      </c>
      <c r="F5" s="46">
        <v>471.71</v>
      </c>
      <c r="G5" s="47">
        <v>0.84689999999999999</v>
      </c>
      <c r="H5" s="48">
        <v>40952</v>
      </c>
      <c r="I5" s="47">
        <v>0.15459999999999999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BEAD5-8F53-4FE3-B500-04F6BE84F5ED}">
  <dimension ref="A1:I7"/>
  <sheetViews>
    <sheetView workbookViewId="0">
      <pane ySplit="1" topLeftCell="A2" activePane="bottomLeft" state="frozen"/>
      <selection pane="bottomLeft" activeCell="I14" sqref="I14"/>
    </sheetView>
  </sheetViews>
  <sheetFormatPr defaultRowHeight="14.4" x14ac:dyDescent="0.3"/>
  <cols>
    <col min="1" max="1" width="11.21875" customWidth="1"/>
    <col min="2" max="2" width="9.88671875" bestFit="1" customWidth="1"/>
    <col min="3" max="3" width="10.6640625" bestFit="1" customWidth="1"/>
    <col min="4" max="4" width="9.88671875" customWidth="1"/>
    <col min="5" max="5" width="10.6640625" bestFit="1" customWidth="1"/>
    <col min="6" max="6" width="9.88671875" bestFit="1" customWidth="1"/>
    <col min="7" max="7" width="10.88671875" customWidth="1"/>
    <col min="8" max="8" width="10" customWidth="1"/>
    <col min="9" max="9" width="10.5546875" customWidth="1"/>
  </cols>
  <sheetData>
    <row r="1" spans="1:9" ht="55.2" x14ac:dyDescent="0.3">
      <c r="A1" s="28" t="s">
        <v>50</v>
      </c>
      <c r="B1" s="28" t="s">
        <v>59</v>
      </c>
      <c r="C1" s="28" t="s">
        <v>60</v>
      </c>
      <c r="D1" s="28" t="s">
        <v>61</v>
      </c>
      <c r="E1" s="28" t="s">
        <v>62</v>
      </c>
      <c r="F1" s="28" t="s">
        <v>63</v>
      </c>
      <c r="G1" s="28" t="s">
        <v>64</v>
      </c>
      <c r="H1" s="28" t="s">
        <v>65</v>
      </c>
      <c r="I1" s="28" t="s">
        <v>66</v>
      </c>
    </row>
    <row r="2" spans="1:9" ht="15.6" x14ac:dyDescent="0.3">
      <c r="A2" s="25" t="s">
        <v>51</v>
      </c>
      <c r="B2" s="26">
        <v>653753</v>
      </c>
      <c r="C2" s="27">
        <v>167.56</v>
      </c>
      <c r="D2" s="26">
        <v>616222</v>
      </c>
      <c r="E2" s="27">
        <v>160.80000000000001</v>
      </c>
      <c r="F2" s="26">
        <v>634905</v>
      </c>
      <c r="G2" s="27">
        <v>181.76</v>
      </c>
      <c r="H2" s="26">
        <v>585433</v>
      </c>
      <c r="I2" s="27">
        <v>200.23</v>
      </c>
    </row>
    <row r="3" spans="1:9" ht="31.2" x14ac:dyDescent="0.3">
      <c r="A3" s="25" t="s">
        <v>52</v>
      </c>
      <c r="B3" s="26">
        <v>52161</v>
      </c>
      <c r="C3" s="27">
        <v>1.78</v>
      </c>
      <c r="D3" s="26">
        <v>62111</v>
      </c>
      <c r="E3" s="27">
        <v>2.33</v>
      </c>
      <c r="F3" s="26">
        <v>54993</v>
      </c>
      <c r="G3" s="27">
        <v>2.7</v>
      </c>
      <c r="H3" s="26">
        <v>19240</v>
      </c>
      <c r="I3" s="27">
        <v>0.67</v>
      </c>
    </row>
    <row r="4" spans="1:9" ht="31.2" x14ac:dyDescent="0.3">
      <c r="A4" s="25" t="s">
        <v>53</v>
      </c>
      <c r="B4" s="26">
        <v>1459223</v>
      </c>
      <c r="C4" s="27">
        <v>19.97</v>
      </c>
      <c r="D4" s="26">
        <v>1924464</v>
      </c>
      <c r="E4" s="27">
        <v>26.41</v>
      </c>
      <c r="F4" s="26">
        <v>1920336</v>
      </c>
      <c r="G4" s="27">
        <v>26.35</v>
      </c>
      <c r="H4" s="26">
        <v>595943</v>
      </c>
      <c r="I4" s="27">
        <v>15.15</v>
      </c>
    </row>
    <row r="5" spans="1:9" ht="31.2" x14ac:dyDescent="0.3">
      <c r="A5" s="25" t="s">
        <v>54</v>
      </c>
      <c r="B5" s="26">
        <v>448161</v>
      </c>
      <c r="C5" s="27">
        <v>4.2</v>
      </c>
      <c r="D5" s="26">
        <v>549796</v>
      </c>
      <c r="E5" s="27">
        <v>5.15</v>
      </c>
      <c r="F5" s="27" t="s">
        <v>55</v>
      </c>
      <c r="G5" s="27" t="s">
        <v>55</v>
      </c>
      <c r="H5" s="26">
        <v>428558</v>
      </c>
      <c r="I5" s="27" t="s">
        <v>56</v>
      </c>
    </row>
    <row r="6" spans="1:9" s="55" customFormat="1" ht="31.2" x14ac:dyDescent="0.3">
      <c r="A6" s="52" t="s">
        <v>57</v>
      </c>
      <c r="B6" s="53">
        <v>1674490</v>
      </c>
      <c r="C6" s="54">
        <v>13.5</v>
      </c>
      <c r="D6" s="53">
        <v>2401396</v>
      </c>
      <c r="E6" s="54">
        <v>19.36</v>
      </c>
      <c r="F6" s="53">
        <v>1059901</v>
      </c>
      <c r="G6" s="54">
        <v>8.5399999999999991</v>
      </c>
      <c r="H6" s="53">
        <v>2526509</v>
      </c>
      <c r="I6" s="54">
        <v>20.36</v>
      </c>
    </row>
    <row r="7" spans="1:9" ht="15.6" x14ac:dyDescent="0.3">
      <c r="A7" s="29" t="s">
        <v>58</v>
      </c>
      <c r="B7" s="30"/>
      <c r="C7" s="31">
        <v>207.02</v>
      </c>
      <c r="D7" s="30"/>
      <c r="E7" s="31">
        <v>214.05</v>
      </c>
      <c r="F7" s="30"/>
      <c r="G7" s="31">
        <v>219.35</v>
      </c>
      <c r="H7" s="30"/>
      <c r="I7" s="31">
        <v>236.4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05C7-BAD1-4402-B6F3-5B30FBAC6A7F}">
  <dimension ref="A1:E6"/>
  <sheetViews>
    <sheetView workbookViewId="0">
      <pane ySplit="1" topLeftCell="A2" activePane="bottomLeft" state="frozen"/>
      <selection pane="bottomLeft" activeCell="L5" sqref="L5"/>
    </sheetView>
  </sheetViews>
  <sheetFormatPr defaultRowHeight="14.4" x14ac:dyDescent="0.3"/>
  <cols>
    <col min="1" max="1" width="11.88671875" customWidth="1"/>
  </cols>
  <sheetData>
    <row r="1" spans="1:5" ht="15.6" x14ac:dyDescent="0.3">
      <c r="A1" s="29" t="s">
        <v>67</v>
      </c>
      <c r="B1" s="29" t="s">
        <v>68</v>
      </c>
      <c r="C1" s="29" t="s">
        <v>69</v>
      </c>
      <c r="D1" s="29" t="s">
        <v>70</v>
      </c>
      <c r="E1" s="29" t="s">
        <v>71</v>
      </c>
    </row>
    <row r="2" spans="1:5" ht="47.4" customHeight="1" x14ac:dyDescent="0.3">
      <c r="A2" s="25" t="s">
        <v>72</v>
      </c>
      <c r="B2" s="25" t="s">
        <v>73</v>
      </c>
      <c r="C2" s="26">
        <v>293084</v>
      </c>
      <c r="D2" s="26">
        <v>277740</v>
      </c>
      <c r="E2" s="26">
        <v>299504</v>
      </c>
    </row>
    <row r="3" spans="1:5" ht="47.4" customHeight="1" x14ac:dyDescent="0.3">
      <c r="A3" s="25" t="s">
        <v>74</v>
      </c>
      <c r="B3" s="25" t="s">
        <v>73</v>
      </c>
      <c r="C3" s="26">
        <v>44607</v>
      </c>
      <c r="D3" s="26">
        <v>42997</v>
      </c>
      <c r="E3" s="26">
        <v>38863</v>
      </c>
    </row>
    <row r="4" spans="1:5" ht="31.2" x14ac:dyDescent="0.3">
      <c r="A4" s="25" t="s">
        <v>75</v>
      </c>
      <c r="B4" s="25" t="s">
        <v>73</v>
      </c>
      <c r="C4" s="26">
        <v>14572</v>
      </c>
      <c r="D4" s="26">
        <v>12089</v>
      </c>
      <c r="E4" s="26">
        <v>6889</v>
      </c>
    </row>
    <row r="5" spans="1:5" ht="62.4" x14ac:dyDescent="0.3">
      <c r="A5" s="25" t="s">
        <v>76</v>
      </c>
      <c r="B5" s="25" t="s">
        <v>73</v>
      </c>
      <c r="C5" s="26">
        <v>9292</v>
      </c>
      <c r="D5" s="26">
        <v>12262</v>
      </c>
      <c r="E5" s="26">
        <v>26432</v>
      </c>
    </row>
    <row r="6" spans="1:5" ht="31.2" x14ac:dyDescent="0.3">
      <c r="A6" s="29" t="s">
        <v>77</v>
      </c>
      <c r="B6" s="33" t="s">
        <v>73</v>
      </c>
      <c r="C6" s="32">
        <v>361555</v>
      </c>
      <c r="D6" s="32">
        <v>345088</v>
      </c>
      <c r="E6" s="32">
        <v>371688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6F80D-95E5-4566-83F6-B60CAB89A419}">
  <dimension ref="A1:E4"/>
  <sheetViews>
    <sheetView workbookViewId="0">
      <pane ySplit="1" topLeftCell="A2" activePane="bottomLeft" state="frozen"/>
      <selection pane="bottomLeft" activeCell="C10" sqref="C10"/>
    </sheetView>
  </sheetViews>
  <sheetFormatPr defaultRowHeight="14.4" x14ac:dyDescent="0.3"/>
  <cols>
    <col min="1" max="1" width="11.88671875" customWidth="1"/>
  </cols>
  <sheetData>
    <row r="1" spans="1:5" ht="15.6" x14ac:dyDescent="0.3">
      <c r="A1" s="29" t="s">
        <v>67</v>
      </c>
      <c r="B1" s="29" t="s">
        <v>68</v>
      </c>
      <c r="C1" s="29" t="s">
        <v>69</v>
      </c>
      <c r="D1" s="29" t="s">
        <v>70</v>
      </c>
      <c r="E1" s="29" t="s">
        <v>71</v>
      </c>
    </row>
    <row r="2" spans="1:5" ht="31.2" x14ac:dyDescent="0.3">
      <c r="A2" s="25" t="s">
        <v>78</v>
      </c>
      <c r="B2" s="25" t="s">
        <v>73</v>
      </c>
      <c r="C2" s="26">
        <v>18367</v>
      </c>
      <c r="D2" s="26">
        <v>22336</v>
      </c>
      <c r="E2" s="26">
        <v>19993</v>
      </c>
    </row>
    <row r="3" spans="1:5" ht="31.2" x14ac:dyDescent="0.3">
      <c r="A3" s="25" t="s">
        <v>79</v>
      </c>
      <c r="B3" s="25" t="s">
        <v>73</v>
      </c>
      <c r="C3" s="26">
        <v>21179</v>
      </c>
      <c r="D3" s="26">
        <v>15808</v>
      </c>
      <c r="E3" s="26">
        <v>13543</v>
      </c>
    </row>
    <row r="4" spans="1:5" ht="31.2" x14ac:dyDescent="0.3">
      <c r="A4" s="29" t="s">
        <v>77</v>
      </c>
      <c r="B4" s="33" t="s">
        <v>73</v>
      </c>
      <c r="C4" s="32">
        <v>39546</v>
      </c>
      <c r="D4" s="32">
        <v>38144</v>
      </c>
      <c r="E4" s="32">
        <v>33536</v>
      </c>
    </row>
  </sheetData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0D595-3155-44A7-8991-F0AD5CE28B2E}">
  <dimension ref="A1:N5"/>
  <sheetViews>
    <sheetView zoomScale="150" zoomScaleNormal="150" workbookViewId="0">
      <pane ySplit="1" topLeftCell="A2" activePane="bottomLeft" state="frozen"/>
      <selection pane="bottomLeft" activeCell="D9" sqref="D9"/>
    </sheetView>
  </sheetViews>
  <sheetFormatPr defaultRowHeight="14.4" x14ac:dyDescent="0.3"/>
  <cols>
    <col min="2" max="2" width="11" customWidth="1"/>
    <col min="3" max="3" width="15.88671875" customWidth="1"/>
    <col min="4" max="4" width="12.77734375" customWidth="1"/>
    <col min="5" max="5" width="12.5546875" customWidth="1"/>
    <col min="6" max="6" width="17.44140625" bestFit="1" customWidth="1"/>
    <col min="7" max="7" width="17.44140625" customWidth="1"/>
    <col min="10" max="10" width="13.6640625" customWidth="1"/>
    <col min="11" max="11" width="15.88671875" customWidth="1"/>
    <col min="12" max="12" width="12.77734375" customWidth="1"/>
    <col min="13" max="13" width="16.109375" customWidth="1"/>
    <col min="14" max="14" width="17.44140625" bestFit="1" customWidth="1"/>
  </cols>
  <sheetData>
    <row r="1" spans="1:14" ht="93" customHeight="1" x14ac:dyDescent="0.3">
      <c r="A1" s="29" t="s">
        <v>90</v>
      </c>
      <c r="B1" s="29" t="s">
        <v>81</v>
      </c>
      <c r="C1" s="29" t="s">
        <v>82</v>
      </c>
      <c r="D1" s="29" t="s">
        <v>91</v>
      </c>
      <c r="E1" s="31" t="s">
        <v>93</v>
      </c>
      <c r="F1" s="29" t="s">
        <v>89</v>
      </c>
      <c r="G1" s="29" t="s">
        <v>106</v>
      </c>
      <c r="I1" s="29" t="s">
        <v>80</v>
      </c>
      <c r="J1" s="29" t="s">
        <v>81</v>
      </c>
      <c r="K1" s="29" t="s">
        <v>82</v>
      </c>
      <c r="L1" s="29" t="s">
        <v>91</v>
      </c>
      <c r="M1" s="36" t="s">
        <v>92</v>
      </c>
      <c r="N1" s="29" t="s">
        <v>89</v>
      </c>
    </row>
    <row r="2" spans="1:14" ht="15.6" x14ac:dyDescent="0.3">
      <c r="A2" s="50">
        <v>2017</v>
      </c>
      <c r="B2" s="51" t="s">
        <v>3</v>
      </c>
      <c r="C2" s="51" t="s">
        <v>3</v>
      </c>
      <c r="D2" s="51" t="s">
        <v>3</v>
      </c>
      <c r="E2" s="51" t="s">
        <v>3</v>
      </c>
      <c r="F2" s="51" t="s">
        <v>3</v>
      </c>
      <c r="G2" s="51"/>
      <c r="I2" s="35">
        <v>2017</v>
      </c>
      <c r="J2" s="34" t="s">
        <v>3</v>
      </c>
      <c r="K2" s="34" t="s">
        <v>3</v>
      </c>
      <c r="L2" s="34" t="s">
        <v>3</v>
      </c>
      <c r="M2" s="34" t="s">
        <v>3</v>
      </c>
      <c r="N2" s="34" t="s">
        <v>3</v>
      </c>
    </row>
    <row r="3" spans="1:14" ht="15.6" x14ac:dyDescent="0.3">
      <c r="A3" s="50">
        <v>2018</v>
      </c>
      <c r="B3" s="51" t="s">
        <v>3</v>
      </c>
      <c r="C3" s="51" t="s">
        <v>3</v>
      </c>
      <c r="D3" s="51" t="s">
        <v>3</v>
      </c>
      <c r="E3" s="51" t="s">
        <v>3</v>
      </c>
      <c r="F3" s="51" t="s">
        <v>3</v>
      </c>
      <c r="G3" s="51"/>
      <c r="I3" s="35">
        <v>2018</v>
      </c>
      <c r="J3" s="34" t="s">
        <v>3</v>
      </c>
      <c r="K3" s="34" t="s">
        <v>3</v>
      </c>
      <c r="L3" s="34" t="s">
        <v>3</v>
      </c>
      <c r="M3" s="34" t="s">
        <v>3</v>
      </c>
      <c r="N3" s="34" t="s">
        <v>3</v>
      </c>
    </row>
    <row r="4" spans="1:14" s="55" customFormat="1" ht="15.6" x14ac:dyDescent="0.3">
      <c r="A4" s="56">
        <v>2019</v>
      </c>
      <c r="B4" s="54" t="s">
        <v>83</v>
      </c>
      <c r="C4" s="54" t="s">
        <v>84</v>
      </c>
      <c r="D4" s="54" t="s">
        <v>85</v>
      </c>
      <c r="E4" s="53">
        <v>427282</v>
      </c>
      <c r="F4" s="54">
        <v>5.49</v>
      </c>
      <c r="G4" s="54"/>
      <c r="I4" s="57">
        <v>2019</v>
      </c>
      <c r="J4" s="58" t="s">
        <v>3</v>
      </c>
      <c r="K4" s="58" t="s">
        <v>3</v>
      </c>
      <c r="L4" s="58" t="s">
        <v>3</v>
      </c>
      <c r="M4" s="58" t="s">
        <v>3</v>
      </c>
      <c r="N4" s="58" t="s">
        <v>3</v>
      </c>
    </row>
    <row r="5" spans="1:14" s="55" customFormat="1" ht="15.6" x14ac:dyDescent="0.3">
      <c r="A5" s="56">
        <v>2020</v>
      </c>
      <c r="B5" s="54" t="s">
        <v>86</v>
      </c>
      <c r="C5" s="54" t="s">
        <v>84</v>
      </c>
      <c r="D5" s="54" t="s">
        <v>85</v>
      </c>
      <c r="E5" s="53">
        <v>27197803</v>
      </c>
      <c r="F5" s="54">
        <v>233.6</v>
      </c>
      <c r="G5" s="54">
        <v>185</v>
      </c>
      <c r="I5" s="59">
        <v>2020</v>
      </c>
      <c r="J5" s="59" t="s">
        <v>83</v>
      </c>
      <c r="K5" s="59" t="s">
        <v>87</v>
      </c>
      <c r="L5" s="59" t="s">
        <v>85</v>
      </c>
      <c r="M5" s="60">
        <v>30275605</v>
      </c>
      <c r="N5" s="59" t="s">
        <v>88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 SHEET</vt:lpstr>
      <vt:lpstr>REVENUE BY GOV.AGENCY</vt:lpstr>
      <vt:lpstr>TOP PAYMENT FLOWS</vt:lpstr>
      <vt:lpstr>REVENUE BY E.SECTOR</vt:lpstr>
      <vt:lpstr>CONTRIBUTION TO ECONOMY</vt:lpstr>
      <vt:lpstr>PRODUCTION BY MINERAL TYPE</vt:lpstr>
      <vt:lpstr>PRODUCTION-FORESTRY SECTOR</vt:lpstr>
      <vt:lpstr>PRODUCTION-FISHERIES SECTOR</vt:lpstr>
      <vt:lpstr>PRODUCTION-OIL&amp;GAS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Renrick Ramgobin</dc:creator>
  <cp:lastModifiedBy>Renrick Ramgobin</cp:lastModifiedBy>
  <dcterms:created xsi:type="dcterms:W3CDTF">2023-09-26T14:45:35Z</dcterms:created>
  <dcterms:modified xsi:type="dcterms:W3CDTF">2024-01-12T17:04:02Z</dcterms:modified>
</cp:coreProperties>
</file>