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 userName="Rakesh Latchana" algorithmName="SHA-512" hashValue="zAGBkq+xogWL2hpNyWpS19sxvVOYvp7ApHPxStaSO0v2FmDWPg/DKy/AlF0WOO8wedS4E3QN+19njejVVHAIxg==" saltValue="IhIQVXdbW5hK7yrzyT3rGQ==" spinCount="10000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dogy-my.sharepoint.com/personal/rlatchana_bdo_gy/Documents/BDO Guyana/Clients/Advisory/GYEITI/2023/10. Report/Annexes/Annex 2023/"/>
    </mc:Choice>
  </mc:AlternateContent>
  <xr:revisionPtr revIDLastSave="0" documentId="14_{EE3E0EF7-1A1F-469C-856C-A4891F75C838}" xr6:coauthVersionLast="47" xr6:coauthVersionMax="47" xr10:uidLastSave="{00000000-0000-0000-0000-000000000000}"/>
  <bookViews>
    <workbookView xWindow="-108" yWindow="-108" windowWidth="23256" windowHeight="12456" xr2:uid="{11F42C06-44AB-4C9F-B680-BA8ACDAF3F1E}"/>
  </bookViews>
  <sheets>
    <sheet name="Adamantium Holdings" sheetId="43" r:id="rId1"/>
    <sheet name="GAGO Gold Inc." sheetId="44" r:id="rId2"/>
    <sheet name="Tesouro Resources" sheetId="45" r:id="rId3"/>
    <sheet name="Ramnarine" sheetId="46" r:id="rId4"/>
    <sheet name="Azrudin Mohamed" sheetId="47" r:id="rId5"/>
    <sheet name="Alfro Alphonso" sheetId="48" r:id="rId6"/>
    <sheet name="Nazar Mohamed" sheetId="49" r:id="rId7"/>
    <sheet name="SAB Mining BO" sheetId="50" r:id="rId8"/>
    <sheet name="Guyana Manganese Inc." sheetId="51" r:id="rId9"/>
    <sheet name="Toolsie Persaud Quarries Inc." sheetId="52" r:id="rId10"/>
    <sheet name="Alki Investment &amp; Trading Compa" sheetId="53" r:id="rId11"/>
    <sheet name="ETK" sheetId="54" r:id="rId12"/>
    <sheet name="Aurora Gold Mines" sheetId="55" r:id="rId13"/>
    <sheet name="Troy Resources" sheetId="56" r:id="rId14"/>
    <sheet name="Guyana Ind Minerals" sheetId="57" r:id="rId15"/>
    <sheet name="Bosai Mining" sheetId="58" r:id="rId16"/>
    <sheet name="El Dorado Trading" sheetId="59" r:id="rId17"/>
    <sheet name="Mohamed's Enterprise" sheetId="60" r:id="rId18"/>
    <sheet name="Pure Diamond Inc" sheetId="61" r:id="rId19"/>
    <sheet name="Adamantium Metals Inc" sheetId="62" r:id="rId20"/>
    <sheet name="Dinar Trading" sheetId="63" r:id="rId21"/>
    <sheet name="Gold Bar Dev &amp; Consulting Inc" sheetId="64" r:id="rId22"/>
    <sheet name="EXXON" sheetId="65" r:id="rId23"/>
    <sheet name="CGX Resources" sheetId="66" r:id="rId24"/>
    <sheet name="Eco Orinduik" sheetId="67" r:id="rId25"/>
    <sheet name="Repsol" sheetId="68" r:id="rId26"/>
    <sheet name="Mid Atlantic Oil &amp; Gas" sheetId="69" r:id="rId27"/>
    <sheet name="ON Energy Inc" sheetId="70" r:id="rId28"/>
    <sheet name="Cataleya Energy Ltd" sheetId="71" r:id="rId29"/>
    <sheet name="Hess Exploration" sheetId="72" r:id="rId30"/>
    <sheet name="Frontera Energy" sheetId="73" r:id="rId31"/>
    <sheet name="TOQAP" sheetId="74" r:id="rId32"/>
    <sheet name="JHI" sheetId="75" r:id="rId33"/>
    <sheet name="Total Energies" sheetId="76" r:id="rId34"/>
    <sheet name="Hess Block B" sheetId="77" r:id="rId35"/>
    <sheet name="Ratio Guyana Ltd" sheetId="78" r:id="rId36"/>
    <sheet name="CNOOC Nexen" sheetId="79" r:id="rId37"/>
    <sheet name="Eco Atlantic" sheetId="80" r:id="rId38"/>
  </sheets>
  <definedNames>
    <definedName name="DS_WorkbookId_40c478fd5bdd4af2b415c5027c1fb2d4_10877" localSheetId="4" hidden="1">"DsWorksheetID"</definedName>
    <definedName name="DS_WorkbookId_40c478fd5bdd4af2b415c5027c1fb2d4_11714" localSheetId="8" hidden="1">"DsWorksheetID"</definedName>
    <definedName name="DS_WorkbookId_40c478fd5bdd4af2b415c5027c1fb2d4_11805" localSheetId="21" hidden="1">"DsWorksheetID"</definedName>
    <definedName name="DS_WorkbookId_40c478fd5bdd4af2b415c5027c1fb2d4_18942" localSheetId="30" hidden="1">"DsWorksheetID"</definedName>
    <definedName name="DS_WorkbookId_40c478fd5bdd4af2b415c5027c1fb2d4_21794" localSheetId="5" hidden="1">"DsWorksheetID"</definedName>
    <definedName name="DS_WorkbookId_40c478fd5bdd4af2b415c5027c1fb2d4_22319" localSheetId="14" hidden="1">"DsWorksheetID"</definedName>
    <definedName name="DS_WorkbookId_40c478fd5bdd4af2b415c5027c1fb2d4_29370" localSheetId="24" hidden="1">"DsWorksheetID"</definedName>
    <definedName name="DS_WorkbookId_40c478fd5bdd4af2b415c5027c1fb2d4_33332" localSheetId="0" hidden="1">"DsWorksheetID"</definedName>
    <definedName name="DS_WorkbookId_40c478fd5bdd4af2b415c5027c1fb2d4_35691" localSheetId="15" hidden="1">"DsWorksheetID"</definedName>
    <definedName name="DS_WorkbookId_40c478fd5bdd4af2b415c5027c1fb2d4_36253" localSheetId="37" hidden="1">"DsWorksheetID"</definedName>
    <definedName name="DS_WorkbookId_40c478fd5bdd4af2b415c5027c1fb2d4_4091" localSheetId="26" hidden="1">"DsWorksheetID"</definedName>
    <definedName name="DS_WorkbookId_40c478fd5bdd4af2b415c5027c1fb2d4_41374" localSheetId="16" hidden="1">"DsWorksheetID"</definedName>
    <definedName name="DS_WorkbookId_40c478fd5bdd4af2b415c5027c1fb2d4_42097" localSheetId="25" hidden="1">"DsWorksheetID"</definedName>
    <definedName name="DS_WorkbookId_40c478fd5bdd4af2b415c5027c1fb2d4_45071" localSheetId="17" hidden="1">"DsWorksheetID"</definedName>
    <definedName name="DS_WorkbookId_40c478fd5bdd4af2b415c5027c1fb2d4_45102" localSheetId="6" hidden="1">"DsWorksheetID"</definedName>
    <definedName name="DS_WorkbookId_40c478fd5bdd4af2b415c5027c1fb2d4_46313" localSheetId="34" hidden="1">"DsWorksheetID"</definedName>
    <definedName name="DS_WorkbookId_40c478fd5bdd4af2b415c5027c1fb2d4_49582" localSheetId="13" hidden="1">"DsWorksheetID"</definedName>
    <definedName name="DS_WorkbookId_40c478fd5bdd4af2b415c5027c1fb2d4_5147" localSheetId="1" hidden="1">"DsWorksheetID"</definedName>
    <definedName name="DS_WorkbookId_40c478fd5bdd4af2b415c5027c1fb2d4_61319" localSheetId="11" hidden="1">"DsWorksheetID"</definedName>
    <definedName name="DS_WorkbookId_40c478fd5bdd4af2b415c5027c1fb2d4_62763" localSheetId="19" hidden="1">"DsWorksheetID"</definedName>
    <definedName name="DS_WorkbookId_40c478fd5bdd4af2b415c5027c1fb2d4_6305" localSheetId="29" hidden="1">"DsWorksheetID"</definedName>
    <definedName name="DS_WorkbookId_40c478fd5bdd4af2b415c5027c1fb2d4_63865" localSheetId="27" hidden="1">"DsWorksheetID"</definedName>
    <definedName name="DS_WorkbookId_40c478fd5bdd4af2b415c5027c1fb2d4_6574" localSheetId="3" hidden="1">"DsWorksheetID"</definedName>
    <definedName name="DS_WorkbookId_40c478fd5bdd4af2b415c5027c1fb2d4_68445" localSheetId="31" hidden="1">"DsWorksheetID"</definedName>
    <definedName name="DS_WorkbookId_40c478fd5bdd4af2b415c5027c1fb2d4_69045" localSheetId="18" hidden="1">"DsWorksheetID"</definedName>
    <definedName name="DS_WorkbookId_40c478fd5bdd4af2b415c5027c1fb2d4_75745" localSheetId="28" hidden="1">"DsWorksheetID"</definedName>
    <definedName name="DS_WorkbookId_40c478fd5bdd4af2b415c5027c1fb2d4_7869" localSheetId="2" hidden="1">"DsWorksheetID"</definedName>
    <definedName name="DS_WorkbookId_40c478fd5bdd4af2b415c5027c1fb2d4_78840" localSheetId="20" hidden="1">"DsWorksheetID"</definedName>
    <definedName name="DS_WorkbookId_40c478fd5bdd4af2b415c5027c1fb2d4_87568" localSheetId="36" hidden="1">"DsWorksheetID"</definedName>
    <definedName name="DS_WorkbookId_40c478fd5bdd4af2b415c5027c1fb2d4_88842" localSheetId="33" hidden="1">"DsWorksheetID"</definedName>
    <definedName name="DS_WorkbookId_40c478fd5bdd4af2b415c5027c1fb2d4_89714" localSheetId="35" hidden="1">"DsWorksheetID"</definedName>
    <definedName name="DS_WorkbookId_40c478fd5bdd4af2b415c5027c1fb2d4_94279" localSheetId="32" hidden="1">"DsWorksheetID"</definedName>
    <definedName name="DS_WorkbookId_40c478fd5bdd4af2b415c5027c1fb2d4_94499" localSheetId="22" hidden="1">"DsWorksheetID"</definedName>
    <definedName name="DS_WorkbookId_40c478fd5bdd4af2b415c5027c1fb2d4_96756" localSheetId="9" hidden="1">"DsWorksheetID"</definedName>
    <definedName name="DS_WorkbookId_40c478fd5bdd4af2b415c5027c1fb2d4_99554" localSheetId="10" hidden="1">"DsWorksheetID"</definedName>
    <definedName name="DS_WorkbookId_40c478fd5bdd4af2b415c5027c1fb2d4_9966" localSheetId="23" hidden="1">"DsWorksheetID"</definedName>
    <definedName name="DS_WorkbookId_40c478fd5bdd4af2b415c5027c1fb2d4_99738" localSheetId="7" hidden="1">"DsWorksheetID"</definedName>
    <definedName name="_xlnm.Print_Area" localSheetId="12">'Aurora Gold Mines'!$B$1:$M$121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8" i="80" l="1"/>
  <c r="J117" i="80"/>
  <c r="J115" i="80"/>
  <c r="J114" i="80"/>
  <c r="AF108" i="80"/>
  <c r="AE108" i="80"/>
  <c r="AD108" i="80"/>
  <c r="AC108" i="80"/>
  <c r="AB108" i="80"/>
  <c r="AA108" i="80"/>
  <c r="Y108" i="80"/>
  <c r="X108" i="80"/>
  <c r="W108" i="80"/>
  <c r="V108" i="80"/>
  <c r="U108" i="80"/>
  <c r="T108" i="80"/>
  <c r="S108" i="80"/>
  <c r="Q108" i="80"/>
  <c r="P108" i="80"/>
  <c r="O108" i="80"/>
  <c r="J108" i="80"/>
  <c r="I108" i="80"/>
  <c r="H108" i="80"/>
  <c r="E108" i="80"/>
  <c r="D108" i="80"/>
  <c r="L106" i="80"/>
  <c r="L108" i="80" s="1"/>
  <c r="J106" i="80"/>
  <c r="F106" i="80"/>
  <c r="F108" i="80" s="1"/>
  <c r="AF103" i="80"/>
  <c r="AE103" i="80"/>
  <c r="AD103" i="80"/>
  <c r="AC103" i="80"/>
  <c r="AB103" i="80"/>
  <c r="AA103" i="80"/>
  <c r="Y103" i="80"/>
  <c r="X103" i="80"/>
  <c r="W103" i="80"/>
  <c r="V103" i="80"/>
  <c r="U103" i="80"/>
  <c r="T103" i="80"/>
  <c r="S103" i="80"/>
  <c r="Q103" i="80"/>
  <c r="P103" i="80"/>
  <c r="O103" i="80"/>
  <c r="I103" i="80"/>
  <c r="H103" i="80"/>
  <c r="E103" i="80"/>
  <c r="D103" i="80"/>
  <c r="L102" i="80"/>
  <c r="J102" i="80"/>
  <c r="J103" i="80" s="1"/>
  <c r="F102" i="80"/>
  <c r="L100" i="80"/>
  <c r="L103" i="80" s="1"/>
  <c r="J100" i="80"/>
  <c r="F100" i="80"/>
  <c r="M100" i="80" s="1"/>
  <c r="AF97" i="80"/>
  <c r="AE97" i="80"/>
  <c r="AD97" i="80"/>
  <c r="AC97" i="80"/>
  <c r="AB97" i="80"/>
  <c r="AA97" i="80"/>
  <c r="Y97" i="80"/>
  <c r="X97" i="80"/>
  <c r="W97" i="80"/>
  <c r="V97" i="80"/>
  <c r="U97" i="80"/>
  <c r="T97" i="80"/>
  <c r="S97" i="80"/>
  <c r="Q97" i="80"/>
  <c r="P97" i="80"/>
  <c r="O97" i="80"/>
  <c r="L97" i="80"/>
  <c r="I97" i="80"/>
  <c r="H97" i="80"/>
  <c r="E97" i="80"/>
  <c r="D97" i="80"/>
  <c r="L95" i="80"/>
  <c r="J95" i="80"/>
  <c r="F95" i="80"/>
  <c r="F97" i="80" s="1"/>
  <c r="M94" i="80"/>
  <c r="L94" i="80"/>
  <c r="J94" i="80"/>
  <c r="F94" i="80"/>
  <c r="L93" i="80"/>
  <c r="J93" i="80"/>
  <c r="J97" i="80" s="1"/>
  <c r="F93" i="80"/>
  <c r="M93" i="80" s="1"/>
  <c r="AF90" i="80"/>
  <c r="AE90" i="80"/>
  <c r="AD90" i="80"/>
  <c r="AC90" i="80"/>
  <c r="AB90" i="80"/>
  <c r="AA90" i="80"/>
  <c r="Y90" i="80"/>
  <c r="X90" i="80"/>
  <c r="W90" i="80"/>
  <c r="V90" i="80"/>
  <c r="U90" i="80"/>
  <c r="T90" i="80"/>
  <c r="S90" i="80"/>
  <c r="Q90" i="80"/>
  <c r="P90" i="80"/>
  <c r="O90" i="80"/>
  <c r="L90" i="80"/>
  <c r="I90" i="80"/>
  <c r="H90" i="80"/>
  <c r="E90" i="80"/>
  <c r="D90" i="80"/>
  <c r="L88" i="80"/>
  <c r="J88" i="80"/>
  <c r="J90" i="80" s="1"/>
  <c r="F88" i="80"/>
  <c r="L87" i="80"/>
  <c r="J87" i="80"/>
  <c r="F87" i="80"/>
  <c r="M87" i="80" s="1"/>
  <c r="AF84" i="80"/>
  <c r="AE84" i="80"/>
  <c r="AD84" i="80"/>
  <c r="AC84" i="80"/>
  <c r="AB84" i="80"/>
  <c r="AA84" i="80"/>
  <c r="Y84" i="80"/>
  <c r="X84" i="80"/>
  <c r="W84" i="80"/>
  <c r="V84" i="80"/>
  <c r="U84" i="80"/>
  <c r="T84" i="80"/>
  <c r="S84" i="80"/>
  <c r="Q84" i="80"/>
  <c r="P84" i="80"/>
  <c r="O84" i="80"/>
  <c r="L84" i="80"/>
  <c r="I84" i="80"/>
  <c r="H84" i="80"/>
  <c r="E84" i="80"/>
  <c r="D84" i="80"/>
  <c r="L82" i="80"/>
  <c r="J82" i="80"/>
  <c r="J84" i="80" s="1"/>
  <c r="F82" i="80"/>
  <c r="M82" i="80" s="1"/>
  <c r="L81" i="80"/>
  <c r="J81" i="80"/>
  <c r="F81" i="80"/>
  <c r="M81" i="80" s="1"/>
  <c r="AE78" i="80"/>
  <c r="AD78" i="80"/>
  <c r="AC78" i="80"/>
  <c r="AB78" i="80"/>
  <c r="AA78" i="80"/>
  <c r="Y78" i="80"/>
  <c r="X78" i="80"/>
  <c r="W78" i="80"/>
  <c r="V78" i="80"/>
  <c r="U78" i="80"/>
  <c r="T78" i="80"/>
  <c r="S78" i="80"/>
  <c r="Q78" i="80"/>
  <c r="P78" i="80"/>
  <c r="O78" i="80"/>
  <c r="L78" i="80"/>
  <c r="I78" i="80"/>
  <c r="H78" i="80"/>
  <c r="F78" i="80"/>
  <c r="E78" i="80"/>
  <c r="D78" i="80"/>
  <c r="L76" i="80"/>
  <c r="J76" i="80"/>
  <c r="F76" i="80"/>
  <c r="M76" i="80" s="1"/>
  <c r="M75" i="80"/>
  <c r="L75" i="80"/>
  <c r="J75" i="80"/>
  <c r="J78" i="80" s="1"/>
  <c r="F75" i="80"/>
  <c r="AF72" i="80"/>
  <c r="AE72" i="80"/>
  <c r="AD72" i="80"/>
  <c r="AC72" i="80"/>
  <c r="AB72" i="80"/>
  <c r="AA72" i="80"/>
  <c r="Y72" i="80"/>
  <c r="X72" i="80"/>
  <c r="W72" i="80"/>
  <c r="V72" i="80"/>
  <c r="U72" i="80"/>
  <c r="T72" i="80"/>
  <c r="S72" i="80"/>
  <c r="Q72" i="80"/>
  <c r="P72" i="80"/>
  <c r="O72" i="80"/>
  <c r="J72" i="80"/>
  <c r="I72" i="80"/>
  <c r="H72" i="80"/>
  <c r="E72" i="80"/>
  <c r="D72" i="80"/>
  <c r="M70" i="80"/>
  <c r="L70" i="80"/>
  <c r="J70" i="80"/>
  <c r="F70" i="80"/>
  <c r="L69" i="80"/>
  <c r="L72" i="80" s="1"/>
  <c r="J69" i="80"/>
  <c r="M69" i="80" s="1"/>
  <c r="F69" i="80"/>
  <c r="F72" i="80" s="1"/>
  <c r="AF66" i="80"/>
  <c r="AE66" i="80"/>
  <c r="AD66" i="80"/>
  <c r="AC66" i="80"/>
  <c r="AB66" i="80"/>
  <c r="AA66" i="80"/>
  <c r="Y66" i="80"/>
  <c r="X66" i="80"/>
  <c r="W66" i="80"/>
  <c r="V66" i="80"/>
  <c r="U66" i="80"/>
  <c r="T66" i="80"/>
  <c r="S66" i="80"/>
  <c r="Q66" i="80"/>
  <c r="P66" i="80"/>
  <c r="O66" i="80"/>
  <c r="I66" i="80"/>
  <c r="H66" i="80"/>
  <c r="E66" i="80"/>
  <c r="D66" i="80"/>
  <c r="M64" i="80"/>
  <c r="L64" i="80"/>
  <c r="J64" i="80"/>
  <c r="F64" i="80"/>
  <c r="L63" i="80"/>
  <c r="J63" i="80"/>
  <c r="J66" i="80" s="1"/>
  <c r="F63" i="80"/>
  <c r="M63" i="80" s="1"/>
  <c r="L62" i="80"/>
  <c r="J62" i="80"/>
  <c r="F62" i="80"/>
  <c r="F66" i="80" s="1"/>
  <c r="M61" i="80"/>
  <c r="L61" i="80"/>
  <c r="J61" i="80"/>
  <c r="F61" i="80"/>
  <c r="AF58" i="80"/>
  <c r="AE58" i="80"/>
  <c r="AD58" i="80"/>
  <c r="AC58" i="80"/>
  <c r="AB58" i="80"/>
  <c r="AA58" i="80"/>
  <c r="Y58" i="80"/>
  <c r="X58" i="80"/>
  <c r="W58" i="80"/>
  <c r="V58" i="80"/>
  <c r="U58" i="80"/>
  <c r="T58" i="80"/>
  <c r="S58" i="80"/>
  <c r="Q58" i="80"/>
  <c r="P58" i="80"/>
  <c r="O58" i="80"/>
  <c r="I58" i="80"/>
  <c r="H58" i="80"/>
  <c r="E58" i="80"/>
  <c r="D58" i="80"/>
  <c r="L57" i="80"/>
  <c r="J57" i="80"/>
  <c r="F57" i="80"/>
  <c r="M56" i="80"/>
  <c r="L56" i="80"/>
  <c r="J56" i="80"/>
  <c r="J58" i="80" s="1"/>
  <c r="F56" i="80"/>
  <c r="M55" i="80"/>
  <c r="L55" i="80"/>
  <c r="J55" i="80"/>
  <c r="F55" i="80"/>
  <c r="L54" i="80"/>
  <c r="J54" i="80"/>
  <c r="F54" i="80"/>
  <c r="M54" i="80" s="1"/>
  <c r="M53" i="80"/>
  <c r="L53" i="80"/>
  <c r="J53" i="80"/>
  <c r="F53" i="80"/>
  <c r="F58" i="80" s="1"/>
  <c r="AF50" i="80"/>
  <c r="AE50" i="80"/>
  <c r="AD50" i="80"/>
  <c r="AC50" i="80"/>
  <c r="AB50" i="80"/>
  <c r="AA50" i="80"/>
  <c r="Y50" i="80"/>
  <c r="X50" i="80"/>
  <c r="W50" i="80"/>
  <c r="V50" i="80"/>
  <c r="U50" i="80"/>
  <c r="T50" i="80"/>
  <c r="S50" i="80"/>
  <c r="Q50" i="80"/>
  <c r="P50" i="80"/>
  <c r="O50" i="80"/>
  <c r="M50" i="80"/>
  <c r="J50" i="80"/>
  <c r="I50" i="80"/>
  <c r="H50" i="80"/>
  <c r="E50" i="80"/>
  <c r="D50" i="80"/>
  <c r="L49" i="80"/>
  <c r="J49" i="80"/>
  <c r="F49" i="80"/>
  <c r="M49" i="80" s="1"/>
  <c r="M48" i="80"/>
  <c r="L48" i="80"/>
  <c r="J48" i="80"/>
  <c r="F48" i="80"/>
  <c r="M47" i="80"/>
  <c r="L47" i="80"/>
  <c r="L50" i="80" s="1"/>
  <c r="J47" i="80"/>
  <c r="F47" i="80"/>
  <c r="L46" i="80"/>
  <c r="J46" i="80"/>
  <c r="F46" i="80"/>
  <c r="M46" i="80" s="1"/>
  <c r="M45" i="80"/>
  <c r="L45" i="80"/>
  <c r="J45" i="80"/>
  <c r="F45" i="80"/>
  <c r="F50" i="80" s="1"/>
  <c r="AF42" i="80"/>
  <c r="AE42" i="80"/>
  <c r="AD42" i="80"/>
  <c r="AC42" i="80"/>
  <c r="AB42" i="80"/>
  <c r="AA42" i="80"/>
  <c r="Y42" i="80"/>
  <c r="Y110" i="80" s="1"/>
  <c r="X42" i="80"/>
  <c r="W42" i="80"/>
  <c r="V42" i="80"/>
  <c r="U42" i="80"/>
  <c r="T42" i="80"/>
  <c r="S42" i="80"/>
  <c r="Q42" i="80"/>
  <c r="P42" i="80"/>
  <c r="O42" i="80"/>
  <c r="I42" i="80"/>
  <c r="H42" i="80"/>
  <c r="E42" i="80"/>
  <c r="D42" i="80"/>
  <c r="M41" i="80"/>
  <c r="L41" i="80"/>
  <c r="J41" i="80"/>
  <c r="F41" i="80"/>
  <c r="L40" i="80"/>
  <c r="J40" i="80"/>
  <c r="F40" i="80"/>
  <c r="M39" i="80"/>
  <c r="L39" i="80"/>
  <c r="J39" i="80"/>
  <c r="F39" i="80"/>
  <c r="M38" i="80"/>
  <c r="L38" i="80"/>
  <c r="J38" i="80"/>
  <c r="F38" i="80"/>
  <c r="L37" i="80"/>
  <c r="J37" i="80"/>
  <c r="F37" i="80"/>
  <c r="M36" i="80"/>
  <c r="L36" i="80"/>
  <c r="J36" i="80"/>
  <c r="F36" i="80"/>
  <c r="M35" i="80"/>
  <c r="L35" i="80"/>
  <c r="J35" i="80"/>
  <c r="F35" i="80"/>
  <c r="L34" i="80"/>
  <c r="J34" i="80"/>
  <c r="F34" i="80"/>
  <c r="M34" i="80" s="1"/>
  <c r="M33" i="80"/>
  <c r="L33" i="80"/>
  <c r="J33" i="80"/>
  <c r="F33" i="80"/>
  <c r="M32" i="80"/>
  <c r="L32" i="80"/>
  <c r="J32" i="80"/>
  <c r="F32" i="80"/>
  <c r="L31" i="80"/>
  <c r="L42" i="80" s="1"/>
  <c r="J31" i="80"/>
  <c r="F31" i="80"/>
  <c r="F42" i="80" s="1"/>
  <c r="AE28" i="80"/>
  <c r="AE110" i="80" s="1"/>
  <c r="AD28" i="80"/>
  <c r="AD110" i="80" s="1"/>
  <c r="AC28" i="80"/>
  <c r="AC110" i="80" s="1"/>
  <c r="AB28" i="80"/>
  <c r="AA28" i="80"/>
  <c r="AA110" i="80" s="1"/>
  <c r="Y28" i="80"/>
  <c r="X28" i="80"/>
  <c r="X110" i="80" s="1"/>
  <c r="W28" i="80"/>
  <c r="W110" i="80" s="1"/>
  <c r="V28" i="80"/>
  <c r="V110" i="80" s="1"/>
  <c r="U28" i="80"/>
  <c r="U110" i="80" s="1"/>
  <c r="T28" i="80"/>
  <c r="T110" i="80" s="1"/>
  <c r="S28" i="80"/>
  <c r="S110" i="80" s="1"/>
  <c r="Q28" i="80"/>
  <c r="Q110" i="80" s="1"/>
  <c r="P28" i="80"/>
  <c r="P110" i="80" s="1"/>
  <c r="O28" i="80"/>
  <c r="O110" i="80" s="1"/>
  <c r="I28" i="80"/>
  <c r="H28" i="80"/>
  <c r="E28" i="80"/>
  <c r="D28" i="80"/>
  <c r="D110" i="80" s="1"/>
  <c r="M26" i="80"/>
  <c r="L26" i="80"/>
  <c r="J26" i="80"/>
  <c r="F26" i="80"/>
  <c r="L25" i="80"/>
  <c r="J25" i="80"/>
  <c r="F25" i="80"/>
  <c r="M25" i="80" s="1"/>
  <c r="M24" i="80"/>
  <c r="L24" i="80"/>
  <c r="J24" i="80"/>
  <c r="F24" i="80"/>
  <c r="M23" i="80"/>
  <c r="L23" i="80"/>
  <c r="J23" i="80"/>
  <c r="F23" i="80"/>
  <c r="L22" i="80"/>
  <c r="J22" i="80"/>
  <c r="F22" i="80"/>
  <c r="M22" i="80" s="1"/>
  <c r="L21" i="80"/>
  <c r="J21" i="80"/>
  <c r="M21" i="80" s="1"/>
  <c r="F21" i="80"/>
  <c r="M20" i="80"/>
  <c r="L20" i="80"/>
  <c r="J20" i="80"/>
  <c r="F20" i="80"/>
  <c r="L19" i="80"/>
  <c r="J19" i="80"/>
  <c r="F19" i="80"/>
  <c r="M19" i="80" s="1"/>
  <c r="L18" i="80"/>
  <c r="J18" i="80"/>
  <c r="M18" i="80" s="1"/>
  <c r="F18" i="80"/>
  <c r="M17" i="80"/>
  <c r="L17" i="80"/>
  <c r="J17" i="80"/>
  <c r="F17" i="80"/>
  <c r="L16" i="80"/>
  <c r="J16" i="80"/>
  <c r="F16" i="80"/>
  <c r="M16" i="80" s="1"/>
  <c r="M15" i="80"/>
  <c r="L15" i="80"/>
  <c r="J15" i="80"/>
  <c r="F15" i="80"/>
  <c r="M14" i="80"/>
  <c r="L14" i="80"/>
  <c r="J14" i="80"/>
  <c r="F14" i="80"/>
  <c r="L13" i="80"/>
  <c r="J13" i="80"/>
  <c r="F13" i="80"/>
  <c r="M13" i="80" s="1"/>
  <c r="AF13" i="80" s="1"/>
  <c r="AF12" i="80"/>
  <c r="AF28" i="80" s="1"/>
  <c r="L12" i="80"/>
  <c r="J12" i="80"/>
  <c r="F12" i="80"/>
  <c r="M12" i="80" s="1"/>
  <c r="L11" i="80"/>
  <c r="L28" i="80" s="1"/>
  <c r="J11" i="80"/>
  <c r="F11" i="80"/>
  <c r="M11" i="80" s="1"/>
  <c r="J118" i="79"/>
  <c r="J117" i="79"/>
  <c r="J115" i="79"/>
  <c r="J114" i="79"/>
  <c r="Y110" i="79"/>
  <c r="AF108" i="79"/>
  <c r="AE108" i="79"/>
  <c r="AD108" i="79"/>
  <c r="AC108" i="79"/>
  <c r="AB108" i="79"/>
  <c r="AA108" i="79"/>
  <c r="Y108" i="79"/>
  <c r="X108" i="79"/>
  <c r="W108" i="79"/>
  <c r="V108" i="79"/>
  <c r="U108" i="79"/>
  <c r="T108" i="79"/>
  <c r="S108" i="79"/>
  <c r="Q108" i="79"/>
  <c r="P108" i="79"/>
  <c r="O108" i="79"/>
  <c r="J108" i="79"/>
  <c r="I108" i="79"/>
  <c r="H108" i="79"/>
  <c r="E108" i="79"/>
  <c r="D108" i="79"/>
  <c r="M106" i="79"/>
  <c r="AH106" i="79" s="1"/>
  <c r="L106" i="79"/>
  <c r="L108" i="79" s="1"/>
  <c r="J106" i="79"/>
  <c r="F106" i="79"/>
  <c r="F108" i="79" s="1"/>
  <c r="AF103" i="79"/>
  <c r="AE103" i="79"/>
  <c r="AD103" i="79"/>
  <c r="AC103" i="79"/>
  <c r="AB103" i="79"/>
  <c r="AA103" i="79"/>
  <c r="Y103" i="79"/>
  <c r="X103" i="79"/>
  <c r="W103" i="79"/>
  <c r="V103" i="79"/>
  <c r="U103" i="79"/>
  <c r="T103" i="79"/>
  <c r="S103" i="79"/>
  <c r="Q103" i="79"/>
  <c r="P103" i="79"/>
  <c r="O103" i="79"/>
  <c r="I103" i="79"/>
  <c r="H103" i="79"/>
  <c r="E103" i="79"/>
  <c r="D103" i="79"/>
  <c r="M102" i="79"/>
  <c r="L102" i="79"/>
  <c r="L103" i="79" s="1"/>
  <c r="J102" i="79"/>
  <c r="J103" i="79" s="1"/>
  <c r="F102" i="79"/>
  <c r="M100" i="79"/>
  <c r="L100" i="79"/>
  <c r="J100" i="79"/>
  <c r="F100" i="79"/>
  <c r="F103" i="79" s="1"/>
  <c r="AF97" i="79"/>
  <c r="AE97" i="79"/>
  <c r="AD97" i="79"/>
  <c r="AC97" i="79"/>
  <c r="AB97" i="79"/>
  <c r="AA97" i="79"/>
  <c r="Y97" i="79"/>
  <c r="X97" i="79"/>
  <c r="W97" i="79"/>
  <c r="V97" i="79"/>
  <c r="U97" i="79"/>
  <c r="T97" i="79"/>
  <c r="S97" i="79"/>
  <c r="Q97" i="79"/>
  <c r="P97" i="79"/>
  <c r="O97" i="79"/>
  <c r="L97" i="79"/>
  <c r="I97" i="79"/>
  <c r="H97" i="79"/>
  <c r="E97" i="79"/>
  <c r="D97" i="79"/>
  <c r="L95" i="79"/>
  <c r="J95" i="79"/>
  <c r="F95" i="79"/>
  <c r="M95" i="79" s="1"/>
  <c r="M97" i="79" s="1"/>
  <c r="AH94" i="79"/>
  <c r="M94" i="79"/>
  <c r="L94" i="79"/>
  <c r="J94" i="79"/>
  <c r="F94" i="79"/>
  <c r="M93" i="79"/>
  <c r="L93" i="79"/>
  <c r="J93" i="79"/>
  <c r="J97" i="79" s="1"/>
  <c r="F93" i="79"/>
  <c r="AF90" i="79"/>
  <c r="AE90" i="79"/>
  <c r="AD90" i="79"/>
  <c r="AC90" i="79"/>
  <c r="AB90" i="79"/>
  <c r="AA90" i="79"/>
  <c r="Y90" i="79"/>
  <c r="X90" i="79"/>
  <c r="W90" i="79"/>
  <c r="V90" i="79"/>
  <c r="U90" i="79"/>
  <c r="T90" i="79"/>
  <c r="S90" i="79"/>
  <c r="Q90" i="79"/>
  <c r="P90" i="79"/>
  <c r="O90" i="79"/>
  <c r="I90" i="79"/>
  <c r="H90" i="79"/>
  <c r="E90" i="79"/>
  <c r="D90" i="79"/>
  <c r="M88" i="79"/>
  <c r="L88" i="79"/>
  <c r="L90" i="79" s="1"/>
  <c r="J88" i="79"/>
  <c r="J90" i="79" s="1"/>
  <c r="F88" i="79"/>
  <c r="M87" i="79"/>
  <c r="L87" i="79"/>
  <c r="J87" i="79"/>
  <c r="F87" i="79"/>
  <c r="F90" i="79" s="1"/>
  <c r="AF84" i="79"/>
  <c r="AE84" i="79"/>
  <c r="AD84" i="79"/>
  <c r="AC84" i="79"/>
  <c r="AB84" i="79"/>
  <c r="AA84" i="79"/>
  <c r="Y84" i="79"/>
  <c r="X84" i="79"/>
  <c r="W84" i="79"/>
  <c r="V84" i="79"/>
  <c r="U84" i="79"/>
  <c r="T84" i="79"/>
  <c r="S84" i="79"/>
  <c r="Q84" i="79"/>
  <c r="P84" i="79"/>
  <c r="O84" i="79"/>
  <c r="L84" i="79"/>
  <c r="I84" i="79"/>
  <c r="H84" i="79"/>
  <c r="E84" i="79"/>
  <c r="D84" i="79"/>
  <c r="L82" i="79"/>
  <c r="J82" i="79"/>
  <c r="F82" i="79"/>
  <c r="L81" i="79"/>
  <c r="J81" i="79"/>
  <c r="F81" i="79"/>
  <c r="F84" i="79" s="1"/>
  <c r="AE78" i="79"/>
  <c r="AD78" i="79"/>
  <c r="AC78" i="79"/>
  <c r="AB78" i="79"/>
  <c r="AA78" i="79"/>
  <c r="Y78" i="79"/>
  <c r="X78" i="79"/>
  <c r="W78" i="79"/>
  <c r="V78" i="79"/>
  <c r="U78" i="79"/>
  <c r="T78" i="79"/>
  <c r="S78" i="79"/>
  <c r="Q78" i="79"/>
  <c r="P78" i="79"/>
  <c r="O78" i="79"/>
  <c r="L78" i="79"/>
  <c r="J78" i="79"/>
  <c r="I78" i="79"/>
  <c r="H78" i="79"/>
  <c r="E78" i="79"/>
  <c r="D78" i="79"/>
  <c r="L76" i="79"/>
  <c r="J76" i="79"/>
  <c r="F76" i="79"/>
  <c r="M76" i="79" s="1"/>
  <c r="M75" i="79"/>
  <c r="L75" i="79"/>
  <c r="J75" i="79"/>
  <c r="F75" i="79"/>
  <c r="F78" i="79" s="1"/>
  <c r="AF72" i="79"/>
  <c r="AE72" i="79"/>
  <c r="AD72" i="79"/>
  <c r="AC72" i="79"/>
  <c r="AB72" i="79"/>
  <c r="AA72" i="79"/>
  <c r="Y72" i="79"/>
  <c r="X72" i="79"/>
  <c r="W72" i="79"/>
  <c r="V72" i="79"/>
  <c r="U72" i="79"/>
  <c r="T72" i="79"/>
  <c r="S72" i="79"/>
  <c r="Q72" i="79"/>
  <c r="P72" i="79"/>
  <c r="O72" i="79"/>
  <c r="I72" i="79"/>
  <c r="H72" i="79"/>
  <c r="E72" i="79"/>
  <c r="D72" i="79"/>
  <c r="L70" i="79"/>
  <c r="J70" i="79"/>
  <c r="M70" i="79" s="1"/>
  <c r="F70" i="79"/>
  <c r="M69" i="79"/>
  <c r="L69" i="79"/>
  <c r="L72" i="79" s="1"/>
  <c r="J69" i="79"/>
  <c r="J72" i="79" s="1"/>
  <c r="F69" i="79"/>
  <c r="F72" i="79" s="1"/>
  <c r="AF66" i="79"/>
  <c r="AE66" i="79"/>
  <c r="AD66" i="79"/>
  <c r="AC66" i="79"/>
  <c r="AB66" i="79"/>
  <c r="AA66" i="79"/>
  <c r="Y66" i="79"/>
  <c r="X66" i="79"/>
  <c r="W66" i="79"/>
  <c r="V66" i="79"/>
  <c r="U66" i="79"/>
  <c r="T66" i="79"/>
  <c r="S66" i="79"/>
  <c r="Q66" i="79"/>
  <c r="P66" i="79"/>
  <c r="O66" i="79"/>
  <c r="I66" i="79"/>
  <c r="H66" i="79"/>
  <c r="F66" i="79"/>
  <c r="E66" i="79"/>
  <c r="D66" i="79"/>
  <c r="M64" i="79"/>
  <c r="L64" i="79"/>
  <c r="J64" i="79"/>
  <c r="F64" i="79"/>
  <c r="L63" i="79"/>
  <c r="J63" i="79"/>
  <c r="F63" i="79"/>
  <c r="M63" i="79" s="1"/>
  <c r="AH62" i="79"/>
  <c r="M62" i="79"/>
  <c r="AH61" i="79" s="1"/>
  <c r="L62" i="79"/>
  <c r="J62" i="79"/>
  <c r="F62" i="79"/>
  <c r="M61" i="79"/>
  <c r="M66" i="79" s="1"/>
  <c r="L61" i="79"/>
  <c r="J61" i="79"/>
  <c r="J66" i="79" s="1"/>
  <c r="F61" i="79"/>
  <c r="AF58" i="79"/>
  <c r="AE58" i="79"/>
  <c r="AD58" i="79"/>
  <c r="AC58" i="79"/>
  <c r="AB58" i="79"/>
  <c r="AA58" i="79"/>
  <c r="Y58" i="79"/>
  <c r="X58" i="79"/>
  <c r="W58" i="79"/>
  <c r="V58" i="79"/>
  <c r="U58" i="79"/>
  <c r="T58" i="79"/>
  <c r="S58" i="79"/>
  <c r="Q58" i="79"/>
  <c r="P58" i="79"/>
  <c r="O58" i="79"/>
  <c r="I58" i="79"/>
  <c r="H58" i="79"/>
  <c r="E58" i="79"/>
  <c r="D58" i="79"/>
  <c r="L57" i="79"/>
  <c r="J57" i="79"/>
  <c r="F57" i="79"/>
  <c r="M56" i="79"/>
  <c r="L56" i="79"/>
  <c r="J56" i="79"/>
  <c r="F56" i="79"/>
  <c r="L55" i="79"/>
  <c r="J55" i="79"/>
  <c r="M55" i="79" s="1"/>
  <c r="F55" i="79"/>
  <c r="L54" i="79"/>
  <c r="J54" i="79"/>
  <c r="F54" i="79"/>
  <c r="M54" i="79" s="1"/>
  <c r="M53" i="79"/>
  <c r="L53" i="79"/>
  <c r="J53" i="79"/>
  <c r="F53" i="79"/>
  <c r="F58" i="79" s="1"/>
  <c r="AF50" i="79"/>
  <c r="AE50" i="79"/>
  <c r="AD50" i="79"/>
  <c r="AC50" i="79"/>
  <c r="AB50" i="79"/>
  <c r="AA50" i="79"/>
  <c r="Y50" i="79"/>
  <c r="X50" i="79"/>
  <c r="W50" i="79"/>
  <c r="V50" i="79"/>
  <c r="U50" i="79"/>
  <c r="T50" i="79"/>
  <c r="S50" i="79"/>
  <c r="Q50" i="79"/>
  <c r="P50" i="79"/>
  <c r="O50" i="79"/>
  <c r="L50" i="79"/>
  <c r="I50" i="79"/>
  <c r="H50" i="79"/>
  <c r="E50" i="79"/>
  <c r="D50" i="79"/>
  <c r="L49" i="79"/>
  <c r="J49" i="79"/>
  <c r="F49" i="79"/>
  <c r="M49" i="79" s="1"/>
  <c r="L48" i="79"/>
  <c r="J48" i="79"/>
  <c r="J50" i="79" s="1"/>
  <c r="F48" i="79"/>
  <c r="M47" i="79"/>
  <c r="L47" i="79"/>
  <c r="J47" i="79"/>
  <c r="F47" i="79"/>
  <c r="L46" i="79"/>
  <c r="J46" i="79"/>
  <c r="F46" i="79"/>
  <c r="M46" i="79" s="1"/>
  <c r="M45" i="79"/>
  <c r="L45" i="79"/>
  <c r="J45" i="79"/>
  <c r="F45" i="79"/>
  <c r="F50" i="79" s="1"/>
  <c r="AF42" i="79"/>
  <c r="AE42" i="79"/>
  <c r="AD42" i="79"/>
  <c r="AB42" i="79"/>
  <c r="AA42" i="79"/>
  <c r="Y42" i="79"/>
  <c r="X42" i="79"/>
  <c r="W42" i="79"/>
  <c r="V42" i="79"/>
  <c r="U42" i="79"/>
  <c r="U110" i="79" s="1"/>
  <c r="T42" i="79"/>
  <c r="S42" i="79"/>
  <c r="Q42" i="79"/>
  <c r="P42" i="79"/>
  <c r="O42" i="79"/>
  <c r="I42" i="79"/>
  <c r="H42" i="79"/>
  <c r="E42" i="79"/>
  <c r="D42" i="79"/>
  <c r="L41" i="79"/>
  <c r="J41" i="79"/>
  <c r="F41" i="79"/>
  <c r="M41" i="79" s="1"/>
  <c r="L40" i="79"/>
  <c r="J40" i="79"/>
  <c r="F40" i="79"/>
  <c r="L39" i="79"/>
  <c r="J39" i="79"/>
  <c r="M39" i="79" s="1"/>
  <c r="F39" i="79"/>
  <c r="L38" i="79"/>
  <c r="J38" i="79"/>
  <c r="F38" i="79"/>
  <c r="M38" i="79" s="1"/>
  <c r="L37" i="79"/>
  <c r="J37" i="79"/>
  <c r="F37" i="79"/>
  <c r="M37" i="79" s="1"/>
  <c r="L36" i="79"/>
  <c r="J36" i="79"/>
  <c r="M36" i="79" s="1"/>
  <c r="F36" i="79"/>
  <c r="L35" i="79"/>
  <c r="J35" i="79"/>
  <c r="F35" i="79"/>
  <c r="M35" i="79" s="1"/>
  <c r="L34" i="79"/>
  <c r="J34" i="79"/>
  <c r="J42" i="79" s="1"/>
  <c r="F34" i="79"/>
  <c r="M34" i="79" s="1"/>
  <c r="L33" i="79"/>
  <c r="J33" i="79"/>
  <c r="M33" i="79" s="1"/>
  <c r="F33" i="79"/>
  <c r="M32" i="79"/>
  <c r="L32" i="79"/>
  <c r="J32" i="79"/>
  <c r="F32" i="79"/>
  <c r="M31" i="79"/>
  <c r="L31" i="79"/>
  <c r="J31" i="79"/>
  <c r="F31" i="79"/>
  <c r="AE28" i="79"/>
  <c r="AE110" i="79" s="1"/>
  <c r="AB28" i="79"/>
  <c r="AA28" i="79"/>
  <c r="Y28" i="79"/>
  <c r="X28" i="79"/>
  <c r="X110" i="79" s="1"/>
  <c r="W28" i="79"/>
  <c r="W110" i="79" s="1"/>
  <c r="V28" i="79"/>
  <c r="V110" i="79" s="1"/>
  <c r="U28" i="79"/>
  <c r="T28" i="79"/>
  <c r="T110" i="79" s="1"/>
  <c r="S28" i="79"/>
  <c r="S110" i="79" s="1"/>
  <c r="Q28" i="79"/>
  <c r="P28" i="79"/>
  <c r="O28" i="79"/>
  <c r="I28" i="79"/>
  <c r="I110" i="79" s="1"/>
  <c r="H28" i="79"/>
  <c r="H110" i="79" s="1"/>
  <c r="E28" i="79"/>
  <c r="D28" i="79"/>
  <c r="D110" i="79" s="1"/>
  <c r="M26" i="79"/>
  <c r="L26" i="79"/>
  <c r="J26" i="79"/>
  <c r="F26" i="79"/>
  <c r="L25" i="79"/>
  <c r="J25" i="79"/>
  <c r="F25" i="79"/>
  <c r="M25" i="79" s="1"/>
  <c r="M24" i="79"/>
  <c r="L24" i="79"/>
  <c r="J24" i="79"/>
  <c r="F24" i="79"/>
  <c r="M23" i="79"/>
  <c r="L23" i="79"/>
  <c r="J23" i="79"/>
  <c r="F23" i="79"/>
  <c r="L22" i="79"/>
  <c r="J22" i="79"/>
  <c r="F22" i="79"/>
  <c r="M22" i="79" s="1"/>
  <c r="M21" i="79"/>
  <c r="L21" i="79"/>
  <c r="J21" i="79"/>
  <c r="F21" i="79"/>
  <c r="L20" i="79"/>
  <c r="J20" i="79"/>
  <c r="M20" i="79" s="1"/>
  <c r="AF20" i="79" s="1"/>
  <c r="AF28" i="79" s="1"/>
  <c r="F20" i="79"/>
  <c r="L19" i="79"/>
  <c r="J19" i="79"/>
  <c r="F19" i="79"/>
  <c r="M19" i="79" s="1"/>
  <c r="L18" i="79"/>
  <c r="J18" i="79"/>
  <c r="M18" i="79" s="1"/>
  <c r="AC18" i="79" s="1"/>
  <c r="F18" i="79"/>
  <c r="M17" i="79"/>
  <c r="L17" i="79"/>
  <c r="J17" i="79"/>
  <c r="F17" i="79"/>
  <c r="M16" i="79"/>
  <c r="AC16" i="79" s="1"/>
  <c r="L16" i="79"/>
  <c r="J16" i="79"/>
  <c r="F16" i="79"/>
  <c r="M15" i="79"/>
  <c r="AD15" i="79" s="1"/>
  <c r="AD28" i="79" s="1"/>
  <c r="L15" i="79"/>
  <c r="J15" i="79"/>
  <c r="F15" i="79"/>
  <c r="L14" i="79"/>
  <c r="J14" i="79"/>
  <c r="F14" i="79"/>
  <c r="M14" i="79" s="1"/>
  <c r="M13" i="79"/>
  <c r="L13" i="79"/>
  <c r="J13" i="79"/>
  <c r="F13" i="79"/>
  <c r="L12" i="79"/>
  <c r="J12" i="79"/>
  <c r="M12" i="79" s="1"/>
  <c r="F12" i="79"/>
  <c r="L11" i="79"/>
  <c r="J11" i="79"/>
  <c r="J28" i="79" s="1"/>
  <c r="F11" i="79"/>
  <c r="M11" i="79" s="1"/>
  <c r="J118" i="78"/>
  <c r="J117" i="78"/>
  <c r="J115" i="78"/>
  <c r="J114" i="78"/>
  <c r="AF108" i="78"/>
  <c r="AE108" i="78"/>
  <c r="AD108" i="78"/>
  <c r="AC108" i="78"/>
  <c r="AB108" i="78"/>
  <c r="AA108" i="78"/>
  <c r="Y108" i="78"/>
  <c r="X108" i="78"/>
  <c r="W108" i="78"/>
  <c r="V108" i="78"/>
  <c r="U108" i="78"/>
  <c r="T108" i="78"/>
  <c r="S108" i="78"/>
  <c r="Q108" i="78"/>
  <c r="P108" i="78"/>
  <c r="O108" i="78"/>
  <c r="L108" i="78"/>
  <c r="I108" i="78"/>
  <c r="H108" i="78"/>
  <c r="E108" i="78"/>
  <c r="D108" i="78"/>
  <c r="L106" i="78"/>
  <c r="J106" i="78"/>
  <c r="J108" i="78" s="1"/>
  <c r="F106" i="78"/>
  <c r="AF103" i="78"/>
  <c r="AE103" i="78"/>
  <c r="AD103" i="78"/>
  <c r="AC103" i="78"/>
  <c r="AB103" i="78"/>
  <c r="AA103" i="78"/>
  <c r="Y103" i="78"/>
  <c r="X103" i="78"/>
  <c r="W103" i="78"/>
  <c r="V103" i="78"/>
  <c r="U103" i="78"/>
  <c r="T103" i="78"/>
  <c r="S103" i="78"/>
  <c r="Q103" i="78"/>
  <c r="P103" i="78"/>
  <c r="O103" i="78"/>
  <c r="I103" i="78"/>
  <c r="H103" i="78"/>
  <c r="E103" i="78"/>
  <c r="D103" i="78"/>
  <c r="M102" i="78"/>
  <c r="L102" i="78"/>
  <c r="J102" i="78"/>
  <c r="F102" i="78"/>
  <c r="M100" i="78"/>
  <c r="L100" i="78"/>
  <c r="J100" i="78"/>
  <c r="J103" i="78" s="1"/>
  <c r="F100" i="78"/>
  <c r="F103" i="78" s="1"/>
  <c r="AF97" i="78"/>
  <c r="AE97" i="78"/>
  <c r="AD97" i="78"/>
  <c r="AC97" i="78"/>
  <c r="AB97" i="78"/>
  <c r="AA97" i="78"/>
  <c r="Y97" i="78"/>
  <c r="X97" i="78"/>
  <c r="W97" i="78"/>
  <c r="V97" i="78"/>
  <c r="U97" i="78"/>
  <c r="T97" i="78"/>
  <c r="S97" i="78"/>
  <c r="Q97" i="78"/>
  <c r="P97" i="78"/>
  <c r="O97" i="78"/>
  <c r="L97" i="78"/>
  <c r="I97" i="78"/>
  <c r="H97" i="78"/>
  <c r="E97" i="78"/>
  <c r="D97" i="78"/>
  <c r="L95" i="78"/>
  <c r="J95" i="78"/>
  <c r="F95" i="78"/>
  <c r="M95" i="78" s="1"/>
  <c r="L94" i="78"/>
  <c r="J94" i="78"/>
  <c r="M94" i="78" s="1"/>
  <c r="F94" i="78"/>
  <c r="L93" i="78"/>
  <c r="J93" i="78"/>
  <c r="F93" i="78"/>
  <c r="F97" i="78" s="1"/>
  <c r="AF90" i="78"/>
  <c r="AE90" i="78"/>
  <c r="AD90" i="78"/>
  <c r="AC90" i="78"/>
  <c r="AB90" i="78"/>
  <c r="AA90" i="78"/>
  <c r="Y90" i="78"/>
  <c r="X90" i="78"/>
  <c r="W90" i="78"/>
  <c r="V90" i="78"/>
  <c r="U90" i="78"/>
  <c r="T90" i="78"/>
  <c r="S90" i="78"/>
  <c r="Q90" i="78"/>
  <c r="P90" i="78"/>
  <c r="O90" i="78"/>
  <c r="L90" i="78"/>
  <c r="I90" i="78"/>
  <c r="H90" i="78"/>
  <c r="E90" i="78"/>
  <c r="D90" i="78"/>
  <c r="L88" i="78"/>
  <c r="J88" i="78"/>
  <c r="J90" i="78" s="1"/>
  <c r="F88" i="78"/>
  <c r="M87" i="78"/>
  <c r="L87" i="78"/>
  <c r="J87" i="78"/>
  <c r="F87" i="78"/>
  <c r="F90" i="78" s="1"/>
  <c r="AF84" i="78"/>
  <c r="AE84" i="78"/>
  <c r="AD84" i="78"/>
  <c r="AC84" i="78"/>
  <c r="AB84" i="78"/>
  <c r="AA84" i="78"/>
  <c r="Y84" i="78"/>
  <c r="X84" i="78"/>
  <c r="W84" i="78"/>
  <c r="V84" i="78"/>
  <c r="U84" i="78"/>
  <c r="T84" i="78"/>
  <c r="S84" i="78"/>
  <c r="Q84" i="78"/>
  <c r="P84" i="78"/>
  <c r="O84" i="78"/>
  <c r="I84" i="78"/>
  <c r="H84" i="78"/>
  <c r="E84" i="78"/>
  <c r="D84" i="78"/>
  <c r="L82" i="78"/>
  <c r="J82" i="78"/>
  <c r="F82" i="78"/>
  <c r="L81" i="78"/>
  <c r="L84" i="78" s="1"/>
  <c r="J81" i="78"/>
  <c r="F81" i="78"/>
  <c r="M81" i="78" s="1"/>
  <c r="AF78" i="78"/>
  <c r="AE78" i="78"/>
  <c r="AD78" i="78"/>
  <c r="AC78" i="78"/>
  <c r="AB78" i="78"/>
  <c r="AA78" i="78"/>
  <c r="AA110" i="78" s="1"/>
  <c r="Y78" i="78"/>
  <c r="X78" i="78"/>
  <c r="W78" i="78"/>
  <c r="V78" i="78"/>
  <c r="U78" i="78"/>
  <c r="T78" i="78"/>
  <c r="S78" i="78"/>
  <c r="Q78" i="78"/>
  <c r="P78" i="78"/>
  <c r="O78" i="78"/>
  <c r="J78" i="78"/>
  <c r="I78" i="78"/>
  <c r="H78" i="78"/>
  <c r="F78" i="78"/>
  <c r="E78" i="78"/>
  <c r="D78" i="78"/>
  <c r="L76" i="78"/>
  <c r="J76" i="78"/>
  <c r="F76" i="78"/>
  <c r="M76" i="78" s="1"/>
  <c r="L75" i="78"/>
  <c r="L78" i="78" s="1"/>
  <c r="J75" i="78"/>
  <c r="F75" i="78"/>
  <c r="M75" i="78" s="1"/>
  <c r="AF72" i="78"/>
  <c r="AE72" i="78"/>
  <c r="AD72" i="78"/>
  <c r="AC72" i="78"/>
  <c r="AB72" i="78"/>
  <c r="AA72" i="78"/>
  <c r="Y72" i="78"/>
  <c r="X72" i="78"/>
  <c r="W72" i="78"/>
  <c r="V72" i="78"/>
  <c r="U72" i="78"/>
  <c r="T72" i="78"/>
  <c r="S72" i="78"/>
  <c r="Q72" i="78"/>
  <c r="P72" i="78"/>
  <c r="O72" i="78"/>
  <c r="I72" i="78"/>
  <c r="H72" i="78"/>
  <c r="E72" i="78"/>
  <c r="D72" i="78"/>
  <c r="L70" i="78"/>
  <c r="J70" i="78"/>
  <c r="F70" i="78"/>
  <c r="M70" i="78" s="1"/>
  <c r="L69" i="78"/>
  <c r="L72" i="78" s="1"/>
  <c r="J69" i="78"/>
  <c r="J72" i="78" s="1"/>
  <c r="F69" i="78"/>
  <c r="AF66" i="78"/>
  <c r="AE66" i="78"/>
  <c r="AD66" i="78"/>
  <c r="AC66" i="78"/>
  <c r="AB66" i="78"/>
  <c r="AA66" i="78"/>
  <c r="Y66" i="78"/>
  <c r="X66" i="78"/>
  <c r="W66" i="78"/>
  <c r="V66" i="78"/>
  <c r="U66" i="78"/>
  <c r="T66" i="78"/>
  <c r="S66" i="78"/>
  <c r="Q66" i="78"/>
  <c r="P66" i="78"/>
  <c r="O66" i="78"/>
  <c r="I66" i="78"/>
  <c r="H66" i="78"/>
  <c r="F66" i="78"/>
  <c r="E66" i="78"/>
  <c r="D66" i="78"/>
  <c r="L64" i="78"/>
  <c r="J64" i="78"/>
  <c r="F64" i="78"/>
  <c r="M64" i="78" s="1"/>
  <c r="L63" i="78"/>
  <c r="J63" i="78"/>
  <c r="F63" i="78"/>
  <c r="M63" i="78" s="1"/>
  <c r="L62" i="78"/>
  <c r="J62" i="78"/>
  <c r="M62" i="78" s="1"/>
  <c r="F62" i="78"/>
  <c r="M61" i="78"/>
  <c r="L61" i="78"/>
  <c r="J61" i="78"/>
  <c r="J66" i="78" s="1"/>
  <c r="F61" i="78"/>
  <c r="AF58" i="78"/>
  <c r="AE58" i="78"/>
  <c r="AD58" i="78"/>
  <c r="AC58" i="78"/>
  <c r="AB58" i="78"/>
  <c r="AB110" i="78" s="1"/>
  <c r="AA58" i="78"/>
  <c r="Y58" i="78"/>
  <c r="X58" i="78"/>
  <c r="W58" i="78"/>
  <c r="V58" i="78"/>
  <c r="U58" i="78"/>
  <c r="T58" i="78"/>
  <c r="S58" i="78"/>
  <c r="Q58" i="78"/>
  <c r="P58" i="78"/>
  <c r="O58" i="78"/>
  <c r="O110" i="78" s="1"/>
  <c r="L58" i="78"/>
  <c r="I58" i="78"/>
  <c r="H58" i="78"/>
  <c r="E58" i="78"/>
  <c r="D58" i="78"/>
  <c r="L57" i="78"/>
  <c r="J57" i="78"/>
  <c r="F57" i="78"/>
  <c r="M57" i="78" s="1"/>
  <c r="L56" i="78"/>
  <c r="J56" i="78"/>
  <c r="F56" i="78"/>
  <c r="M56" i="78" s="1"/>
  <c r="M55" i="78"/>
  <c r="L55" i="78"/>
  <c r="J55" i="78"/>
  <c r="F55" i="78"/>
  <c r="L54" i="78"/>
  <c r="J54" i="78"/>
  <c r="F54" i="78"/>
  <c r="L53" i="78"/>
  <c r="J53" i="78"/>
  <c r="F53" i="78"/>
  <c r="AF50" i="78"/>
  <c r="AE50" i="78"/>
  <c r="AD50" i="78"/>
  <c r="AC50" i="78"/>
  <c r="AB50" i="78"/>
  <c r="AA50" i="78"/>
  <c r="Y50" i="78"/>
  <c r="X50" i="78"/>
  <c r="W50" i="78"/>
  <c r="V50" i="78"/>
  <c r="U50" i="78"/>
  <c r="T50" i="78"/>
  <c r="S50" i="78"/>
  <c r="Q50" i="78"/>
  <c r="P50" i="78"/>
  <c r="O50" i="78"/>
  <c r="L50" i="78"/>
  <c r="I50" i="78"/>
  <c r="H50" i="78"/>
  <c r="E50" i="78"/>
  <c r="D50" i="78"/>
  <c r="L49" i="78"/>
  <c r="J49" i="78"/>
  <c r="F49" i="78"/>
  <c r="M49" i="78" s="1"/>
  <c r="L48" i="78"/>
  <c r="J48" i="78"/>
  <c r="J50" i="78" s="1"/>
  <c r="F48" i="78"/>
  <c r="L47" i="78"/>
  <c r="J47" i="78"/>
  <c r="F47" i="78"/>
  <c r="M47" i="78" s="1"/>
  <c r="L46" i="78"/>
  <c r="J46" i="78"/>
  <c r="M46" i="78" s="1"/>
  <c r="F46" i="78"/>
  <c r="L45" i="78"/>
  <c r="J45" i="78"/>
  <c r="F45" i="78"/>
  <c r="F50" i="78" s="1"/>
  <c r="AF42" i="78"/>
  <c r="AE42" i="78"/>
  <c r="AD42" i="78"/>
  <c r="AB42" i="78"/>
  <c r="AA42" i="78"/>
  <c r="Y42" i="78"/>
  <c r="X42" i="78"/>
  <c r="W42" i="78"/>
  <c r="V42" i="78"/>
  <c r="U42" i="78"/>
  <c r="T42" i="78"/>
  <c r="S42" i="78"/>
  <c r="Q42" i="78"/>
  <c r="P42" i="78"/>
  <c r="O42" i="78"/>
  <c r="I42" i="78"/>
  <c r="H42" i="78"/>
  <c r="E42" i="78"/>
  <c r="D42" i="78"/>
  <c r="M41" i="78"/>
  <c r="L41" i="78"/>
  <c r="J41" i="78"/>
  <c r="F41" i="78"/>
  <c r="L40" i="78"/>
  <c r="J40" i="78"/>
  <c r="F40" i="78"/>
  <c r="M40" i="78" s="1"/>
  <c r="M39" i="78"/>
  <c r="L39" i="78"/>
  <c r="J39" i="78"/>
  <c r="F39" i="78"/>
  <c r="M38" i="78"/>
  <c r="L38" i="78"/>
  <c r="J38" i="78"/>
  <c r="F38" i="78"/>
  <c r="L37" i="78"/>
  <c r="J37" i="78"/>
  <c r="F37" i="78"/>
  <c r="M37" i="78" s="1"/>
  <c r="M36" i="78"/>
  <c r="L36" i="78"/>
  <c r="J36" i="78"/>
  <c r="F36" i="78"/>
  <c r="M35" i="78"/>
  <c r="L35" i="78"/>
  <c r="J35" i="78"/>
  <c r="F35" i="78"/>
  <c r="L34" i="78"/>
  <c r="J34" i="78"/>
  <c r="F34" i="78"/>
  <c r="L33" i="78"/>
  <c r="J33" i="78"/>
  <c r="M33" i="78" s="1"/>
  <c r="F33" i="78"/>
  <c r="M32" i="78"/>
  <c r="L32" i="78"/>
  <c r="J32" i="78"/>
  <c r="F32" i="78"/>
  <c r="L31" i="78"/>
  <c r="J31" i="78"/>
  <c r="F31" i="78"/>
  <c r="AE28" i="78"/>
  <c r="AE110" i="78" s="1"/>
  <c r="AD28" i="78"/>
  <c r="AD110" i="78" s="1"/>
  <c r="AC28" i="78"/>
  <c r="AB28" i="78"/>
  <c r="AA28" i="78"/>
  <c r="Y28" i="78"/>
  <c r="X28" i="78"/>
  <c r="W28" i="78"/>
  <c r="W110" i="78" s="1"/>
  <c r="V28" i="78"/>
  <c r="U28" i="78"/>
  <c r="T28" i="78"/>
  <c r="S28" i="78"/>
  <c r="S110" i="78" s="1"/>
  <c r="Q28" i="78"/>
  <c r="Q110" i="78" s="1"/>
  <c r="P28" i="78"/>
  <c r="P110" i="78" s="1"/>
  <c r="O28" i="78"/>
  <c r="I28" i="78"/>
  <c r="H28" i="78"/>
  <c r="H110" i="78" s="1"/>
  <c r="E28" i="78"/>
  <c r="D28" i="78"/>
  <c r="D110" i="78" s="1"/>
  <c r="AF26" i="78"/>
  <c r="AF28" i="78" s="1"/>
  <c r="AF110" i="78" s="1"/>
  <c r="M26" i="78"/>
  <c r="L26" i="78"/>
  <c r="J26" i="78"/>
  <c r="F26" i="78"/>
  <c r="L25" i="78"/>
  <c r="J25" i="78"/>
  <c r="F25" i="78"/>
  <c r="M25" i="78" s="1"/>
  <c r="L24" i="78"/>
  <c r="J24" i="78"/>
  <c r="F24" i="78"/>
  <c r="M24" i="78" s="1"/>
  <c r="M23" i="78"/>
  <c r="L23" i="78"/>
  <c r="J23" i="78"/>
  <c r="F23" i="78"/>
  <c r="L22" i="78"/>
  <c r="J22" i="78"/>
  <c r="F22" i="78"/>
  <c r="M22" i="78" s="1"/>
  <c r="L21" i="78"/>
  <c r="J21" i="78"/>
  <c r="F21" i="78"/>
  <c r="M21" i="78" s="1"/>
  <c r="M20" i="78"/>
  <c r="L20" i="78"/>
  <c r="J20" i="78"/>
  <c r="F20" i="78"/>
  <c r="L19" i="78"/>
  <c r="J19" i="78"/>
  <c r="F19" i="78"/>
  <c r="M19" i="78" s="1"/>
  <c r="M18" i="78"/>
  <c r="L18" i="78"/>
  <c r="J18" i="78"/>
  <c r="F18" i="78"/>
  <c r="M17" i="78"/>
  <c r="L17" i="78"/>
  <c r="J17" i="78"/>
  <c r="F17" i="78"/>
  <c r="L16" i="78"/>
  <c r="J16" i="78"/>
  <c r="F16" i="78"/>
  <c r="M16" i="78" s="1"/>
  <c r="M15" i="78"/>
  <c r="L15" i="78"/>
  <c r="J15" i="78"/>
  <c r="F15" i="78"/>
  <c r="M14" i="78"/>
  <c r="L14" i="78"/>
  <c r="J14" i="78"/>
  <c r="F14" i="78"/>
  <c r="L13" i="78"/>
  <c r="J13" i="78"/>
  <c r="F13" i="78"/>
  <c r="M13" i="78" s="1"/>
  <c r="AH12" i="78"/>
  <c r="M12" i="78"/>
  <c r="L12" i="78"/>
  <c r="J12" i="78"/>
  <c r="F12" i="78"/>
  <c r="L11" i="78"/>
  <c r="J11" i="78"/>
  <c r="J28" i="78" s="1"/>
  <c r="F11" i="78"/>
  <c r="M11" i="78" s="1"/>
  <c r="J118" i="77"/>
  <c r="J117" i="77"/>
  <c r="J115" i="77"/>
  <c r="J114" i="77"/>
  <c r="AF108" i="77"/>
  <c r="AE108" i="77"/>
  <c r="AD108" i="77"/>
  <c r="AC108" i="77"/>
  <c r="AB108" i="77"/>
  <c r="AA108" i="77"/>
  <c r="Y108" i="77"/>
  <c r="X108" i="77"/>
  <c r="W108" i="77"/>
  <c r="V108" i="77"/>
  <c r="U108" i="77"/>
  <c r="T108" i="77"/>
  <c r="S108" i="77"/>
  <c r="Q108" i="77"/>
  <c r="P108" i="77"/>
  <c r="O108" i="77"/>
  <c r="J108" i="77"/>
  <c r="I108" i="77"/>
  <c r="H108" i="77"/>
  <c r="F108" i="77"/>
  <c r="E108" i="77"/>
  <c r="D108" i="77"/>
  <c r="AH106" i="77"/>
  <c r="M106" i="77"/>
  <c r="M108" i="77" s="1"/>
  <c r="L106" i="77"/>
  <c r="L108" i="77" s="1"/>
  <c r="J106" i="77"/>
  <c r="F106" i="77"/>
  <c r="AF103" i="77"/>
  <c r="AE103" i="77"/>
  <c r="AD103" i="77"/>
  <c r="AC103" i="77"/>
  <c r="AB103" i="77"/>
  <c r="AA103" i="77"/>
  <c r="Y103" i="77"/>
  <c r="X103" i="77"/>
  <c r="W103" i="77"/>
  <c r="V103" i="77"/>
  <c r="U103" i="77"/>
  <c r="T103" i="77"/>
  <c r="S103" i="77"/>
  <c r="Q103" i="77"/>
  <c r="P103" i="77"/>
  <c r="O103" i="77"/>
  <c r="J103" i="77"/>
  <c r="I103" i="77"/>
  <c r="H103" i="77"/>
  <c r="E103" i="77"/>
  <c r="D103" i="77"/>
  <c r="M102" i="77"/>
  <c r="M103" i="77" s="1"/>
  <c r="L102" i="77"/>
  <c r="J102" i="77"/>
  <c r="F102" i="77"/>
  <c r="M100" i="77"/>
  <c r="L100" i="77"/>
  <c r="L103" i="77" s="1"/>
  <c r="J100" i="77"/>
  <c r="F100" i="77"/>
  <c r="F103" i="77" s="1"/>
  <c r="AF97" i="77"/>
  <c r="AE97" i="77"/>
  <c r="AD97" i="77"/>
  <c r="AC97" i="77"/>
  <c r="AB97" i="77"/>
  <c r="AA97" i="77"/>
  <c r="Y97" i="77"/>
  <c r="X97" i="77"/>
  <c r="W97" i="77"/>
  <c r="V97" i="77"/>
  <c r="U97" i="77"/>
  <c r="T97" i="77"/>
  <c r="S97" i="77"/>
  <c r="Q97" i="77"/>
  <c r="P97" i="77"/>
  <c r="O97" i="77"/>
  <c r="J97" i="77"/>
  <c r="I97" i="77"/>
  <c r="H97" i="77"/>
  <c r="E97" i="77"/>
  <c r="D97" i="77"/>
  <c r="L95" i="77"/>
  <c r="J95" i="77"/>
  <c r="F95" i="77"/>
  <c r="M95" i="77" s="1"/>
  <c r="M94" i="77"/>
  <c r="L94" i="77"/>
  <c r="L97" i="77" s="1"/>
  <c r="J94" i="77"/>
  <c r="F94" i="77"/>
  <c r="M93" i="77"/>
  <c r="L93" i="77"/>
  <c r="J93" i="77"/>
  <c r="F93" i="77"/>
  <c r="AF90" i="77"/>
  <c r="AE90" i="77"/>
  <c r="AD90" i="77"/>
  <c r="AC90" i="77"/>
  <c r="AB90" i="77"/>
  <c r="AA90" i="77"/>
  <c r="Y90" i="77"/>
  <c r="X90" i="77"/>
  <c r="W90" i="77"/>
  <c r="V90" i="77"/>
  <c r="U90" i="77"/>
  <c r="T90" i="77"/>
  <c r="S90" i="77"/>
  <c r="Q90" i="77"/>
  <c r="P90" i="77"/>
  <c r="O90" i="77"/>
  <c r="J90" i="77"/>
  <c r="I90" i="77"/>
  <c r="H90" i="77"/>
  <c r="E90" i="77"/>
  <c r="D90" i="77"/>
  <c r="L88" i="77"/>
  <c r="J88" i="77"/>
  <c r="F88" i="77"/>
  <c r="M88" i="77" s="1"/>
  <c r="M90" i="77" s="1"/>
  <c r="M87" i="77"/>
  <c r="L87" i="77"/>
  <c r="L90" i="77" s="1"/>
  <c r="J87" i="77"/>
  <c r="F87" i="77"/>
  <c r="F90" i="77" s="1"/>
  <c r="AF84" i="77"/>
  <c r="AE84" i="77"/>
  <c r="AD84" i="77"/>
  <c r="AC84" i="77"/>
  <c r="AB84" i="77"/>
  <c r="AA84" i="77"/>
  <c r="Y84" i="77"/>
  <c r="X84" i="77"/>
  <c r="W84" i="77"/>
  <c r="V84" i="77"/>
  <c r="U84" i="77"/>
  <c r="T84" i="77"/>
  <c r="S84" i="77"/>
  <c r="Q84" i="77"/>
  <c r="P84" i="77"/>
  <c r="O84" i="77"/>
  <c r="L84" i="77"/>
  <c r="I84" i="77"/>
  <c r="H84" i="77"/>
  <c r="E84" i="77"/>
  <c r="D84" i="77"/>
  <c r="L82" i="77"/>
  <c r="J82" i="77"/>
  <c r="F82" i="77"/>
  <c r="L81" i="77"/>
  <c r="J81" i="77"/>
  <c r="M81" i="77" s="1"/>
  <c r="F81" i="77"/>
  <c r="F84" i="77" s="1"/>
  <c r="AF78" i="77"/>
  <c r="AE78" i="77"/>
  <c r="AD78" i="77"/>
  <c r="AC78" i="77"/>
  <c r="AB78" i="77"/>
  <c r="AA78" i="77"/>
  <c r="Y78" i="77"/>
  <c r="X78" i="77"/>
  <c r="W78" i="77"/>
  <c r="V78" i="77"/>
  <c r="U78" i="77"/>
  <c r="T78" i="77"/>
  <c r="S78" i="77"/>
  <c r="Q78" i="77"/>
  <c r="P78" i="77"/>
  <c r="O78" i="77"/>
  <c r="L78" i="77"/>
  <c r="I78" i="77"/>
  <c r="H78" i="77"/>
  <c r="E78" i="77"/>
  <c r="D78" i="77"/>
  <c r="L76" i="77"/>
  <c r="J76" i="77"/>
  <c r="F76" i="77"/>
  <c r="M76" i="77" s="1"/>
  <c r="L75" i="77"/>
  <c r="J75" i="77"/>
  <c r="F75" i="77"/>
  <c r="F78" i="77" s="1"/>
  <c r="AF72" i="77"/>
  <c r="AE72" i="77"/>
  <c r="AD72" i="77"/>
  <c r="AC72" i="77"/>
  <c r="AB72" i="77"/>
  <c r="AA72" i="77"/>
  <c r="Y72" i="77"/>
  <c r="X72" i="77"/>
  <c r="W72" i="77"/>
  <c r="V72" i="77"/>
  <c r="U72" i="77"/>
  <c r="T72" i="77"/>
  <c r="S72" i="77"/>
  <c r="Q72" i="77"/>
  <c r="P72" i="77"/>
  <c r="O72" i="77"/>
  <c r="I72" i="77"/>
  <c r="H72" i="77"/>
  <c r="F72" i="77"/>
  <c r="E72" i="77"/>
  <c r="D72" i="77"/>
  <c r="AH70" i="77"/>
  <c r="M70" i="77"/>
  <c r="L70" i="77"/>
  <c r="J70" i="77"/>
  <c r="F70" i="77"/>
  <c r="L69" i="77"/>
  <c r="L72" i="77" s="1"/>
  <c r="J69" i="77"/>
  <c r="J72" i="77" s="1"/>
  <c r="F69" i="77"/>
  <c r="M69" i="77" s="1"/>
  <c r="AF66" i="77"/>
  <c r="AE66" i="77"/>
  <c r="AD66" i="77"/>
  <c r="AC66" i="77"/>
  <c r="AB66" i="77"/>
  <c r="AA66" i="77"/>
  <c r="Y66" i="77"/>
  <c r="X66" i="77"/>
  <c r="W66" i="77"/>
  <c r="V66" i="77"/>
  <c r="U66" i="77"/>
  <c r="T66" i="77"/>
  <c r="S66" i="77"/>
  <c r="Q66" i="77"/>
  <c r="P66" i="77"/>
  <c r="O66" i="77"/>
  <c r="I66" i="77"/>
  <c r="H66" i="77"/>
  <c r="F66" i="77"/>
  <c r="E66" i="77"/>
  <c r="D66" i="77"/>
  <c r="L64" i="77"/>
  <c r="J64" i="77"/>
  <c r="M64" i="77" s="1"/>
  <c r="F64" i="77"/>
  <c r="M63" i="77"/>
  <c r="L63" i="77"/>
  <c r="J63" i="77"/>
  <c r="F63" i="77"/>
  <c r="M62" i="77"/>
  <c r="L62" i="77"/>
  <c r="J62" i="77"/>
  <c r="F62" i="77"/>
  <c r="M61" i="77"/>
  <c r="L61" i="77"/>
  <c r="J61" i="77"/>
  <c r="J66" i="77" s="1"/>
  <c r="F61" i="77"/>
  <c r="AF58" i="77"/>
  <c r="AE58" i="77"/>
  <c r="AD58" i="77"/>
  <c r="AC58" i="77"/>
  <c r="AB58" i="77"/>
  <c r="AA58" i="77"/>
  <c r="Y58" i="77"/>
  <c r="X58" i="77"/>
  <c r="W58" i="77"/>
  <c r="V58" i="77"/>
  <c r="U58" i="77"/>
  <c r="T58" i="77"/>
  <c r="S58" i="77"/>
  <c r="Q58" i="77"/>
  <c r="P58" i="77"/>
  <c r="O58" i="77"/>
  <c r="I58" i="77"/>
  <c r="H58" i="77"/>
  <c r="E58" i="77"/>
  <c r="D58" i="77"/>
  <c r="L57" i="77"/>
  <c r="J57" i="77"/>
  <c r="F57" i="77"/>
  <c r="M57" i="77" s="1"/>
  <c r="L56" i="77"/>
  <c r="L58" i="77" s="1"/>
  <c r="J56" i="77"/>
  <c r="M56" i="77" s="1"/>
  <c r="F56" i="77"/>
  <c r="M55" i="77"/>
  <c r="L55" i="77"/>
  <c r="J55" i="77"/>
  <c r="F55" i="77"/>
  <c r="L54" i="77"/>
  <c r="J54" i="77"/>
  <c r="F54" i="77"/>
  <c r="M54" i="77" s="1"/>
  <c r="L53" i="77"/>
  <c r="J53" i="77"/>
  <c r="F53" i="77"/>
  <c r="AF50" i="77"/>
  <c r="AE50" i="77"/>
  <c r="AD50" i="77"/>
  <c r="AC50" i="77"/>
  <c r="AB50" i="77"/>
  <c r="AA50" i="77"/>
  <c r="Y50" i="77"/>
  <c r="Y110" i="77" s="1"/>
  <c r="X50" i="77"/>
  <c r="W50" i="77"/>
  <c r="V50" i="77"/>
  <c r="U50" i="77"/>
  <c r="T50" i="77"/>
  <c r="S50" i="77"/>
  <c r="Q50" i="77"/>
  <c r="P50" i="77"/>
  <c r="O50" i="77"/>
  <c r="L50" i="77"/>
  <c r="I50" i="77"/>
  <c r="H50" i="77"/>
  <c r="E50" i="77"/>
  <c r="D50" i="77"/>
  <c r="L49" i="77"/>
  <c r="J49" i="77"/>
  <c r="F49" i="77"/>
  <c r="M49" i="77" s="1"/>
  <c r="L48" i="77"/>
  <c r="J48" i="77"/>
  <c r="F48" i="77"/>
  <c r="M48" i="77" s="1"/>
  <c r="L47" i="77"/>
  <c r="J47" i="77"/>
  <c r="M47" i="77" s="1"/>
  <c r="F47" i="77"/>
  <c r="L46" i="77"/>
  <c r="J46" i="77"/>
  <c r="F46" i="77"/>
  <c r="M46" i="77" s="1"/>
  <c r="AH45" i="77" s="1"/>
  <c r="M45" i="77"/>
  <c r="L45" i="77"/>
  <c r="J45" i="77"/>
  <c r="F45" i="77"/>
  <c r="F50" i="77" s="1"/>
  <c r="AF42" i="77"/>
  <c r="AE42" i="77"/>
  <c r="AD42" i="77"/>
  <c r="AC42" i="77"/>
  <c r="AB42" i="77"/>
  <c r="AA42" i="77"/>
  <c r="Y42" i="77"/>
  <c r="X42" i="77"/>
  <c r="X110" i="77" s="1"/>
  <c r="W42" i="77"/>
  <c r="W110" i="77" s="1"/>
  <c r="V42" i="77"/>
  <c r="U42" i="77"/>
  <c r="T42" i="77"/>
  <c r="S42" i="77"/>
  <c r="Q42" i="77"/>
  <c r="P42" i="77"/>
  <c r="O42" i="77"/>
  <c r="I42" i="77"/>
  <c r="I110" i="77" s="1"/>
  <c r="H42" i="77"/>
  <c r="H110" i="77" s="1"/>
  <c r="F42" i="77"/>
  <c r="E42" i="77"/>
  <c r="D42" i="77"/>
  <c r="M41" i="77"/>
  <c r="L41" i="77"/>
  <c r="J41" i="77"/>
  <c r="F41" i="77"/>
  <c r="L40" i="77"/>
  <c r="J40" i="77"/>
  <c r="F40" i="77"/>
  <c r="M40" i="77" s="1"/>
  <c r="L39" i="77"/>
  <c r="J39" i="77"/>
  <c r="M39" i="77" s="1"/>
  <c r="F39" i="77"/>
  <c r="M38" i="77"/>
  <c r="L38" i="77"/>
  <c r="J38" i="77"/>
  <c r="F38" i="77"/>
  <c r="L37" i="77"/>
  <c r="J37" i="77"/>
  <c r="F37" i="77"/>
  <c r="M37" i="77" s="1"/>
  <c r="L36" i="77"/>
  <c r="J36" i="77"/>
  <c r="M36" i="77" s="1"/>
  <c r="F36" i="77"/>
  <c r="M35" i="77"/>
  <c r="L35" i="77"/>
  <c r="J35" i="77"/>
  <c r="F35" i="77"/>
  <c r="L34" i="77"/>
  <c r="J34" i="77"/>
  <c r="F34" i="77"/>
  <c r="M34" i="77" s="1"/>
  <c r="M33" i="77"/>
  <c r="L33" i="77"/>
  <c r="J33" i="77"/>
  <c r="F33" i="77"/>
  <c r="AH32" i="77"/>
  <c r="M32" i="77"/>
  <c r="L32" i="77"/>
  <c r="J32" i="77"/>
  <c r="F32" i="77"/>
  <c r="L31" i="77"/>
  <c r="J31" i="77"/>
  <c r="F31" i="77"/>
  <c r="M31" i="77" s="1"/>
  <c r="AF28" i="77"/>
  <c r="AF110" i="77" s="1"/>
  <c r="AE28" i="77"/>
  <c r="AD28" i="77"/>
  <c r="AD110" i="77" s="1"/>
  <c r="AC28" i="77"/>
  <c r="AB28" i="77"/>
  <c r="AB110" i="77" s="1"/>
  <c r="AA28" i="77"/>
  <c r="AA110" i="77" s="1"/>
  <c r="Y28" i="77"/>
  <c r="X28" i="77"/>
  <c r="W28" i="77"/>
  <c r="V28" i="77"/>
  <c r="V110" i="77" s="1"/>
  <c r="U28" i="77"/>
  <c r="T28" i="77"/>
  <c r="T110" i="77" s="1"/>
  <c r="S28" i="77"/>
  <c r="S110" i="77" s="1"/>
  <c r="Q28" i="77"/>
  <c r="P28" i="77"/>
  <c r="P110" i="77" s="1"/>
  <c r="O28" i="77"/>
  <c r="I28" i="77"/>
  <c r="H28" i="77"/>
  <c r="E28" i="77"/>
  <c r="D28" i="77"/>
  <c r="D110" i="77" s="1"/>
  <c r="L26" i="77"/>
  <c r="J26" i="77"/>
  <c r="M26" i="77" s="1"/>
  <c r="F26" i="77"/>
  <c r="M25" i="77"/>
  <c r="L25" i="77"/>
  <c r="J25" i="77"/>
  <c r="F25" i="77"/>
  <c r="L24" i="77"/>
  <c r="J24" i="77"/>
  <c r="F24" i="77"/>
  <c r="M24" i="77" s="1"/>
  <c r="L23" i="77"/>
  <c r="J23" i="77"/>
  <c r="M23" i="77" s="1"/>
  <c r="F23" i="77"/>
  <c r="M22" i="77"/>
  <c r="L22" i="77"/>
  <c r="J22" i="77"/>
  <c r="F22" i="77"/>
  <c r="L21" i="77"/>
  <c r="J21" i="77"/>
  <c r="F21" i="77"/>
  <c r="L20" i="77"/>
  <c r="J20" i="77"/>
  <c r="M20" i="77" s="1"/>
  <c r="F20" i="77"/>
  <c r="M19" i="77"/>
  <c r="L19" i="77"/>
  <c r="J19" i="77"/>
  <c r="F19" i="77"/>
  <c r="L18" i="77"/>
  <c r="J18" i="77"/>
  <c r="F18" i="77"/>
  <c r="M17" i="77"/>
  <c r="L17" i="77"/>
  <c r="J17" i="77"/>
  <c r="F17" i="77"/>
  <c r="M16" i="77"/>
  <c r="L16" i="77"/>
  <c r="J16" i="77"/>
  <c r="F16" i="77"/>
  <c r="L15" i="77"/>
  <c r="J15" i="77"/>
  <c r="F15" i="77"/>
  <c r="M14" i="77"/>
  <c r="L14" i="77"/>
  <c r="J14" i="77"/>
  <c r="F14" i="77"/>
  <c r="M13" i="77"/>
  <c r="L13" i="77"/>
  <c r="J13" i="77"/>
  <c r="F13" i="77"/>
  <c r="L12" i="77"/>
  <c r="J12" i="77"/>
  <c r="F12" i="77"/>
  <c r="M11" i="77"/>
  <c r="L11" i="77"/>
  <c r="J11" i="77"/>
  <c r="F11" i="77"/>
  <c r="J118" i="76"/>
  <c r="J117" i="76"/>
  <c r="J115" i="76"/>
  <c r="J114" i="76"/>
  <c r="AD110" i="76"/>
  <c r="AF108" i="76"/>
  <c r="AF110" i="76" s="1"/>
  <c r="AE108" i="76"/>
  <c r="AD108" i="76"/>
  <c r="AC108" i="76"/>
  <c r="AB108" i="76"/>
  <c r="AA108" i="76"/>
  <c r="Y108" i="76"/>
  <c r="X108" i="76"/>
  <c r="W108" i="76"/>
  <c r="V108" i="76"/>
  <c r="U108" i="76"/>
  <c r="T108" i="76"/>
  <c r="S108" i="76"/>
  <c r="Q108" i="76"/>
  <c r="P108" i="76"/>
  <c r="O108" i="76"/>
  <c r="I108" i="76"/>
  <c r="H108" i="76"/>
  <c r="F108" i="76"/>
  <c r="E108" i="76"/>
  <c r="D108" i="76"/>
  <c r="L106" i="76"/>
  <c r="L108" i="76" s="1"/>
  <c r="J106" i="76"/>
  <c r="J108" i="76" s="1"/>
  <c r="F106" i="76"/>
  <c r="M106" i="76" s="1"/>
  <c r="AF103" i="76"/>
  <c r="AE103" i="76"/>
  <c r="AD103" i="76"/>
  <c r="AC103" i="76"/>
  <c r="AB103" i="76"/>
  <c r="AA103" i="76"/>
  <c r="Y103" i="76"/>
  <c r="X103" i="76"/>
  <c r="W103" i="76"/>
  <c r="V103" i="76"/>
  <c r="U103" i="76"/>
  <c r="T103" i="76"/>
  <c r="S103" i="76"/>
  <c r="Q103" i="76"/>
  <c r="P103" i="76"/>
  <c r="O103" i="76"/>
  <c r="J103" i="76"/>
  <c r="I103" i="76"/>
  <c r="H103" i="76"/>
  <c r="F103" i="76"/>
  <c r="E103" i="76"/>
  <c r="D103" i="76"/>
  <c r="L102" i="76"/>
  <c r="J102" i="76"/>
  <c r="F102" i="76"/>
  <c r="M102" i="76" s="1"/>
  <c r="L100" i="76"/>
  <c r="J100" i="76"/>
  <c r="F100" i="76"/>
  <c r="M100" i="76" s="1"/>
  <c r="AF97" i="76"/>
  <c r="AE97" i="76"/>
  <c r="AD97" i="76"/>
  <c r="AC97" i="76"/>
  <c r="AB97" i="76"/>
  <c r="AA97" i="76"/>
  <c r="Y97" i="76"/>
  <c r="X97" i="76"/>
  <c r="W97" i="76"/>
  <c r="V97" i="76"/>
  <c r="U97" i="76"/>
  <c r="T97" i="76"/>
  <c r="S97" i="76"/>
  <c r="Q97" i="76"/>
  <c r="P97" i="76"/>
  <c r="O97" i="76"/>
  <c r="I97" i="76"/>
  <c r="H97" i="76"/>
  <c r="E97" i="76"/>
  <c r="D97" i="76"/>
  <c r="M95" i="76"/>
  <c r="L95" i="76"/>
  <c r="J95" i="76"/>
  <c r="F95" i="76"/>
  <c r="L94" i="76"/>
  <c r="J94" i="76"/>
  <c r="J97" i="76" s="1"/>
  <c r="F94" i="76"/>
  <c r="F97" i="76" s="1"/>
  <c r="L93" i="76"/>
  <c r="J93" i="76"/>
  <c r="F93" i="76"/>
  <c r="M93" i="76" s="1"/>
  <c r="AF90" i="76"/>
  <c r="AE90" i="76"/>
  <c r="AD90" i="76"/>
  <c r="AC90" i="76"/>
  <c r="AB90" i="76"/>
  <c r="AA90" i="76"/>
  <c r="Y90" i="76"/>
  <c r="X90" i="76"/>
  <c r="W90" i="76"/>
  <c r="V90" i="76"/>
  <c r="U90" i="76"/>
  <c r="T90" i="76"/>
  <c r="S90" i="76"/>
  <c r="Q90" i="76"/>
  <c r="P90" i="76"/>
  <c r="O90" i="76"/>
  <c r="M90" i="76"/>
  <c r="L90" i="76"/>
  <c r="J90" i="76"/>
  <c r="I90" i="76"/>
  <c r="H90" i="76"/>
  <c r="E90" i="76"/>
  <c r="D90" i="76"/>
  <c r="L88" i="76"/>
  <c r="J88" i="76"/>
  <c r="F88" i="76"/>
  <c r="M88" i="76" s="1"/>
  <c r="M87" i="76"/>
  <c r="L87" i="76"/>
  <c r="J87" i="76"/>
  <c r="F87" i="76"/>
  <c r="F90" i="76" s="1"/>
  <c r="AF84" i="76"/>
  <c r="AE84" i="76"/>
  <c r="AD84" i="76"/>
  <c r="AC84" i="76"/>
  <c r="AB84" i="76"/>
  <c r="AA84" i="76"/>
  <c r="Y84" i="76"/>
  <c r="X84" i="76"/>
  <c r="W84" i="76"/>
  <c r="V84" i="76"/>
  <c r="U84" i="76"/>
  <c r="T84" i="76"/>
  <c r="S84" i="76"/>
  <c r="Q84" i="76"/>
  <c r="P84" i="76"/>
  <c r="O84" i="76"/>
  <c r="J84" i="76"/>
  <c r="I84" i="76"/>
  <c r="H84" i="76"/>
  <c r="F84" i="76"/>
  <c r="E84" i="76"/>
  <c r="D84" i="76"/>
  <c r="L82" i="76"/>
  <c r="J82" i="76"/>
  <c r="F82" i="76"/>
  <c r="M82" i="76" s="1"/>
  <c r="L81" i="76"/>
  <c r="L84" i="76" s="1"/>
  <c r="J81" i="76"/>
  <c r="F81" i="76"/>
  <c r="M81" i="76" s="1"/>
  <c r="AF78" i="76"/>
  <c r="AE78" i="76"/>
  <c r="AD78" i="76"/>
  <c r="AC78" i="76"/>
  <c r="AB78" i="76"/>
  <c r="AA78" i="76"/>
  <c r="Y78" i="76"/>
  <c r="X78" i="76"/>
  <c r="W78" i="76"/>
  <c r="V78" i="76"/>
  <c r="U78" i="76"/>
  <c r="T78" i="76"/>
  <c r="S78" i="76"/>
  <c r="Q78" i="76"/>
  <c r="P78" i="76"/>
  <c r="O78" i="76"/>
  <c r="I78" i="76"/>
  <c r="H78" i="76"/>
  <c r="E78" i="76"/>
  <c r="D78" i="76"/>
  <c r="M76" i="76"/>
  <c r="L76" i="76"/>
  <c r="J76" i="76"/>
  <c r="F76" i="76"/>
  <c r="M75" i="76"/>
  <c r="L75" i="76"/>
  <c r="L78" i="76" s="1"/>
  <c r="J75" i="76"/>
  <c r="J78" i="76" s="1"/>
  <c r="F75" i="76"/>
  <c r="F78" i="76" s="1"/>
  <c r="AF72" i="76"/>
  <c r="AE72" i="76"/>
  <c r="AD72" i="76"/>
  <c r="AC72" i="76"/>
  <c r="AB72" i="76"/>
  <c r="AA72" i="76"/>
  <c r="Y72" i="76"/>
  <c r="X72" i="76"/>
  <c r="W72" i="76"/>
  <c r="V72" i="76"/>
  <c r="U72" i="76"/>
  <c r="T72" i="76"/>
  <c r="S72" i="76"/>
  <c r="Q72" i="76"/>
  <c r="P72" i="76"/>
  <c r="O72" i="76"/>
  <c r="I72" i="76"/>
  <c r="H72" i="76"/>
  <c r="E72" i="76"/>
  <c r="D72" i="76"/>
  <c r="M70" i="76"/>
  <c r="AH70" i="76" s="1"/>
  <c r="L70" i="76"/>
  <c r="J70" i="76"/>
  <c r="F70" i="76"/>
  <c r="L69" i="76"/>
  <c r="L72" i="76" s="1"/>
  <c r="J69" i="76"/>
  <c r="J72" i="76" s="1"/>
  <c r="F69" i="76"/>
  <c r="M69" i="76" s="1"/>
  <c r="AF66" i="76"/>
  <c r="AE66" i="76"/>
  <c r="AD66" i="76"/>
  <c r="AC66" i="76"/>
  <c r="AB66" i="76"/>
  <c r="AA66" i="76"/>
  <c r="Y66" i="76"/>
  <c r="X66" i="76"/>
  <c r="W66" i="76"/>
  <c r="V66" i="76"/>
  <c r="U66" i="76"/>
  <c r="T66" i="76"/>
  <c r="S66" i="76"/>
  <c r="Q66" i="76"/>
  <c r="P66" i="76"/>
  <c r="O66" i="76"/>
  <c r="I66" i="76"/>
  <c r="H66" i="76"/>
  <c r="E66" i="76"/>
  <c r="D66" i="76"/>
  <c r="L64" i="76"/>
  <c r="J64" i="76"/>
  <c r="F64" i="76"/>
  <c r="M64" i="76" s="1"/>
  <c r="L63" i="76"/>
  <c r="J63" i="76"/>
  <c r="J66" i="76" s="1"/>
  <c r="F63" i="76"/>
  <c r="M63" i="76" s="1"/>
  <c r="L62" i="76"/>
  <c r="L66" i="76" s="1"/>
  <c r="J62" i="76"/>
  <c r="F62" i="76"/>
  <c r="M62" i="76" s="1"/>
  <c r="L61" i="76"/>
  <c r="J61" i="76"/>
  <c r="F61" i="76"/>
  <c r="AF58" i="76"/>
  <c r="AE58" i="76"/>
  <c r="AD58" i="76"/>
  <c r="AC58" i="76"/>
  <c r="AB58" i="76"/>
  <c r="AA58" i="76"/>
  <c r="Y58" i="76"/>
  <c r="X58" i="76"/>
  <c r="X110" i="76" s="1"/>
  <c r="W58" i="76"/>
  <c r="V58" i="76"/>
  <c r="U58" i="76"/>
  <c r="T58" i="76"/>
  <c r="S58" i="76"/>
  <c r="Q58" i="76"/>
  <c r="P58" i="76"/>
  <c r="O58" i="76"/>
  <c r="I58" i="76"/>
  <c r="I110" i="76" s="1"/>
  <c r="H58" i="76"/>
  <c r="E58" i="76"/>
  <c r="D58" i="76"/>
  <c r="M57" i="76"/>
  <c r="L57" i="76"/>
  <c r="J57" i="76"/>
  <c r="F57" i="76"/>
  <c r="L56" i="76"/>
  <c r="J56" i="76"/>
  <c r="F56" i="76"/>
  <c r="M55" i="76"/>
  <c r="L55" i="76"/>
  <c r="J55" i="76"/>
  <c r="F55" i="76"/>
  <c r="L54" i="76"/>
  <c r="J54" i="76"/>
  <c r="F54" i="76"/>
  <c r="M54" i="76" s="1"/>
  <c r="L53" i="76"/>
  <c r="J53" i="76"/>
  <c r="J58" i="76" s="1"/>
  <c r="F53" i="76"/>
  <c r="AF50" i="76"/>
  <c r="AE50" i="76"/>
  <c r="AD50" i="76"/>
  <c r="AC50" i="76"/>
  <c r="AB50" i="76"/>
  <c r="AA50" i="76"/>
  <c r="Y50" i="76"/>
  <c r="X50" i="76"/>
  <c r="W50" i="76"/>
  <c r="V50" i="76"/>
  <c r="V110" i="76" s="1"/>
  <c r="U50" i="76"/>
  <c r="T50" i="76"/>
  <c r="S50" i="76"/>
  <c r="Q50" i="76"/>
  <c r="P50" i="76"/>
  <c r="O50" i="76"/>
  <c r="I50" i="76"/>
  <c r="H50" i="76"/>
  <c r="E50" i="76"/>
  <c r="D50" i="76"/>
  <c r="L49" i="76"/>
  <c r="J49" i="76"/>
  <c r="F49" i="76"/>
  <c r="M49" i="76" s="1"/>
  <c r="L48" i="76"/>
  <c r="J48" i="76"/>
  <c r="F48" i="76"/>
  <c r="L47" i="76"/>
  <c r="J47" i="76"/>
  <c r="F47" i="76"/>
  <c r="M47" i="76" s="1"/>
  <c r="M46" i="76"/>
  <c r="L46" i="76"/>
  <c r="J46" i="76"/>
  <c r="F46" i="76"/>
  <c r="M45" i="76"/>
  <c r="L45" i="76"/>
  <c r="J45" i="76"/>
  <c r="J50" i="76" s="1"/>
  <c r="F45" i="76"/>
  <c r="AF42" i="76"/>
  <c r="AE42" i="76"/>
  <c r="AD42" i="76"/>
  <c r="AC42" i="76"/>
  <c r="AB42" i="76"/>
  <c r="AA42" i="76"/>
  <c r="Y42" i="76"/>
  <c r="X42" i="76"/>
  <c r="W42" i="76"/>
  <c r="V42" i="76"/>
  <c r="U42" i="76"/>
  <c r="T42" i="76"/>
  <c r="T110" i="76" s="1"/>
  <c r="S42" i="76"/>
  <c r="Q42" i="76"/>
  <c r="P42" i="76"/>
  <c r="O42" i="76"/>
  <c r="I42" i="76"/>
  <c r="H42" i="76"/>
  <c r="E42" i="76"/>
  <c r="D42" i="76"/>
  <c r="D110" i="76" s="1"/>
  <c r="M41" i="76"/>
  <c r="L41" i="76"/>
  <c r="J41" i="76"/>
  <c r="F41" i="76"/>
  <c r="M40" i="76"/>
  <c r="L40" i="76"/>
  <c r="J40" i="76"/>
  <c r="F40" i="76"/>
  <c r="L39" i="76"/>
  <c r="J39" i="76"/>
  <c r="F39" i="76"/>
  <c r="M38" i="76"/>
  <c r="L38" i="76"/>
  <c r="J38" i="76"/>
  <c r="F38" i="76"/>
  <c r="M37" i="76"/>
  <c r="L37" i="76"/>
  <c r="J37" i="76"/>
  <c r="F37" i="76"/>
  <c r="L36" i="76"/>
  <c r="J36" i="76"/>
  <c r="F36" i="76"/>
  <c r="M35" i="76"/>
  <c r="L35" i="76"/>
  <c r="J35" i="76"/>
  <c r="F35" i="76"/>
  <c r="M34" i="76"/>
  <c r="L34" i="76"/>
  <c r="J34" i="76"/>
  <c r="F34" i="76"/>
  <c r="L33" i="76"/>
  <c r="J33" i="76"/>
  <c r="F33" i="76"/>
  <c r="M33" i="76" s="1"/>
  <c r="L32" i="76"/>
  <c r="J32" i="76"/>
  <c r="M32" i="76" s="1"/>
  <c r="F32" i="76"/>
  <c r="L31" i="76"/>
  <c r="J31" i="76"/>
  <c r="F31" i="76"/>
  <c r="M31" i="76" s="1"/>
  <c r="AF28" i="76"/>
  <c r="AE28" i="76"/>
  <c r="AD28" i="76"/>
  <c r="AC28" i="76"/>
  <c r="AC110" i="76" s="1"/>
  <c r="AB28" i="76"/>
  <c r="AA28" i="76"/>
  <c r="Y28" i="76"/>
  <c r="Y110" i="76" s="1"/>
  <c r="X28" i="76"/>
  <c r="W28" i="76"/>
  <c r="V28" i="76"/>
  <c r="U28" i="76"/>
  <c r="U110" i="76" s="1"/>
  <c r="T28" i="76"/>
  <c r="S28" i="76"/>
  <c r="S110" i="76" s="1"/>
  <c r="Q28" i="76"/>
  <c r="P28" i="76"/>
  <c r="P110" i="76" s="1"/>
  <c r="O28" i="76"/>
  <c r="O110" i="76" s="1"/>
  <c r="I28" i="76"/>
  <c r="H28" i="76"/>
  <c r="E28" i="76"/>
  <c r="E110" i="76" s="1"/>
  <c r="D28" i="76"/>
  <c r="L26" i="76"/>
  <c r="J26" i="76"/>
  <c r="F26" i="76"/>
  <c r="M26" i="76" s="1"/>
  <c r="L25" i="76"/>
  <c r="J25" i="76"/>
  <c r="F25" i="76"/>
  <c r="M25" i="76" s="1"/>
  <c r="L24" i="76"/>
  <c r="J24" i="76"/>
  <c r="F24" i="76"/>
  <c r="L23" i="76"/>
  <c r="J23" i="76"/>
  <c r="F23" i="76"/>
  <c r="M23" i="76" s="1"/>
  <c r="L22" i="76"/>
  <c r="J22" i="76"/>
  <c r="F22" i="76"/>
  <c r="M22" i="76" s="1"/>
  <c r="L21" i="76"/>
  <c r="J21" i="76"/>
  <c r="F21" i="76"/>
  <c r="M20" i="76"/>
  <c r="L20" i="76"/>
  <c r="J20" i="76"/>
  <c r="F20" i="76"/>
  <c r="L19" i="76"/>
  <c r="J19" i="76"/>
  <c r="F19" i="76"/>
  <c r="M19" i="76" s="1"/>
  <c r="L18" i="76"/>
  <c r="J18" i="76"/>
  <c r="F18" i="76"/>
  <c r="M18" i="76" s="1"/>
  <c r="M17" i="76"/>
  <c r="L17" i="76"/>
  <c r="J17" i="76"/>
  <c r="F17" i="76"/>
  <c r="L16" i="76"/>
  <c r="J16" i="76"/>
  <c r="F16" i="76"/>
  <c r="M16" i="76" s="1"/>
  <c r="L15" i="76"/>
  <c r="J15" i="76"/>
  <c r="F15" i="76"/>
  <c r="L14" i="76"/>
  <c r="L28" i="76" s="1"/>
  <c r="J14" i="76"/>
  <c r="F14" i="76"/>
  <c r="M14" i="76" s="1"/>
  <c r="L13" i="76"/>
  <c r="J13" i="76"/>
  <c r="F13" i="76"/>
  <c r="M13" i="76" s="1"/>
  <c r="L12" i="76"/>
  <c r="J12" i="76"/>
  <c r="F12" i="76"/>
  <c r="M12" i="76" s="1"/>
  <c r="L11" i="76"/>
  <c r="J11" i="76"/>
  <c r="F11" i="76"/>
  <c r="J118" i="75"/>
  <c r="J117" i="75"/>
  <c r="J115" i="75"/>
  <c r="J114" i="75"/>
  <c r="X110" i="75"/>
  <c r="AF108" i="75"/>
  <c r="AE108" i="75"/>
  <c r="AD108" i="75"/>
  <c r="AC108" i="75"/>
  <c r="AB108" i="75"/>
  <c r="AA108" i="75"/>
  <c r="Y108" i="75"/>
  <c r="X108" i="75"/>
  <c r="W108" i="75"/>
  <c r="V108" i="75"/>
  <c r="U108" i="75"/>
  <c r="T108" i="75"/>
  <c r="S108" i="75"/>
  <c r="Q108" i="75"/>
  <c r="P108" i="75"/>
  <c r="O108" i="75"/>
  <c r="I108" i="75"/>
  <c r="H108" i="75"/>
  <c r="F108" i="75"/>
  <c r="E108" i="75"/>
  <c r="D108" i="75"/>
  <c r="M106" i="75"/>
  <c r="M108" i="75" s="1"/>
  <c r="L106" i="75"/>
  <c r="L108" i="75" s="1"/>
  <c r="J106" i="75"/>
  <c r="J108" i="75" s="1"/>
  <c r="F106" i="75"/>
  <c r="AF103" i="75"/>
  <c r="AE103" i="75"/>
  <c r="AD103" i="75"/>
  <c r="AC103" i="75"/>
  <c r="AB103" i="75"/>
  <c r="AA103" i="75"/>
  <c r="Y103" i="75"/>
  <c r="X103" i="75"/>
  <c r="W103" i="75"/>
  <c r="V103" i="75"/>
  <c r="U103" i="75"/>
  <c r="T103" i="75"/>
  <c r="S103" i="75"/>
  <c r="Q103" i="75"/>
  <c r="P103" i="75"/>
  <c r="O103" i="75"/>
  <c r="I103" i="75"/>
  <c r="H103" i="75"/>
  <c r="F103" i="75"/>
  <c r="E103" i="75"/>
  <c r="D103" i="75"/>
  <c r="AH102" i="75"/>
  <c r="M102" i="75"/>
  <c r="L102" i="75"/>
  <c r="J102" i="75"/>
  <c r="F102" i="75"/>
  <c r="L100" i="75"/>
  <c r="J100" i="75"/>
  <c r="J103" i="75" s="1"/>
  <c r="F100" i="75"/>
  <c r="M100" i="75" s="1"/>
  <c r="M103" i="75" s="1"/>
  <c r="AF97" i="75"/>
  <c r="AE97" i="75"/>
  <c r="AD97" i="75"/>
  <c r="AC97" i="75"/>
  <c r="AB97" i="75"/>
  <c r="AA97" i="75"/>
  <c r="Y97" i="75"/>
  <c r="X97" i="75"/>
  <c r="W97" i="75"/>
  <c r="V97" i="75"/>
  <c r="U97" i="75"/>
  <c r="T97" i="75"/>
  <c r="S97" i="75"/>
  <c r="Q97" i="75"/>
  <c r="P97" i="75"/>
  <c r="O97" i="75"/>
  <c r="I97" i="75"/>
  <c r="H97" i="75"/>
  <c r="F97" i="75"/>
  <c r="E97" i="75"/>
  <c r="D97" i="75"/>
  <c r="L95" i="75"/>
  <c r="J95" i="75"/>
  <c r="M95" i="75" s="1"/>
  <c r="F95" i="75"/>
  <c r="L94" i="75"/>
  <c r="J94" i="75"/>
  <c r="F94" i="75"/>
  <c r="M94" i="75" s="1"/>
  <c r="M97" i="75" s="1"/>
  <c r="M93" i="75"/>
  <c r="L93" i="75"/>
  <c r="L97" i="75" s="1"/>
  <c r="J93" i="75"/>
  <c r="F93" i="75"/>
  <c r="AF90" i="75"/>
  <c r="AE90" i="75"/>
  <c r="AD90" i="75"/>
  <c r="AC90" i="75"/>
  <c r="AB90" i="75"/>
  <c r="AA90" i="75"/>
  <c r="AA110" i="75" s="1"/>
  <c r="Y90" i="75"/>
  <c r="X90" i="75"/>
  <c r="W90" i="75"/>
  <c r="V90" i="75"/>
  <c r="U90" i="75"/>
  <c r="T90" i="75"/>
  <c r="S90" i="75"/>
  <c r="Q90" i="75"/>
  <c r="P90" i="75"/>
  <c r="O90" i="75"/>
  <c r="I90" i="75"/>
  <c r="H90" i="75"/>
  <c r="E90" i="75"/>
  <c r="D90" i="75"/>
  <c r="M88" i="75"/>
  <c r="L88" i="75"/>
  <c r="J88" i="75"/>
  <c r="F88" i="75"/>
  <c r="L87" i="75"/>
  <c r="L90" i="75" s="1"/>
  <c r="J87" i="75"/>
  <c r="J90" i="75" s="1"/>
  <c r="F87" i="75"/>
  <c r="AF84" i="75"/>
  <c r="AE84" i="75"/>
  <c r="AD84" i="75"/>
  <c r="AC84" i="75"/>
  <c r="AB84" i="75"/>
  <c r="AA84" i="75"/>
  <c r="Y84" i="75"/>
  <c r="X84" i="75"/>
  <c r="W84" i="75"/>
  <c r="V84" i="75"/>
  <c r="U84" i="75"/>
  <c r="T84" i="75"/>
  <c r="S84" i="75"/>
  <c r="Q84" i="75"/>
  <c r="P84" i="75"/>
  <c r="O84" i="75"/>
  <c r="I84" i="75"/>
  <c r="H84" i="75"/>
  <c r="F84" i="75"/>
  <c r="E84" i="75"/>
  <c r="D84" i="75"/>
  <c r="AH82" i="75"/>
  <c r="L82" i="75"/>
  <c r="J82" i="75"/>
  <c r="F82" i="75"/>
  <c r="M82" i="75" s="1"/>
  <c r="L81" i="75"/>
  <c r="J81" i="75"/>
  <c r="J84" i="75" s="1"/>
  <c r="F81" i="75"/>
  <c r="M81" i="75" s="1"/>
  <c r="AH81" i="75" s="1"/>
  <c r="AF78" i="75"/>
  <c r="AE78" i="75"/>
  <c r="AD78" i="75"/>
  <c r="AC78" i="75"/>
  <c r="AB78" i="75"/>
  <c r="AA78" i="75"/>
  <c r="Y78" i="75"/>
  <c r="X78" i="75"/>
  <c r="W78" i="75"/>
  <c r="V78" i="75"/>
  <c r="U78" i="75"/>
  <c r="T78" i="75"/>
  <c r="S78" i="75"/>
  <c r="Q78" i="75"/>
  <c r="P78" i="75"/>
  <c r="O78" i="75"/>
  <c r="J78" i="75"/>
  <c r="I78" i="75"/>
  <c r="H78" i="75"/>
  <c r="E78" i="75"/>
  <c r="D78" i="75"/>
  <c r="L76" i="75"/>
  <c r="L78" i="75" s="1"/>
  <c r="J76" i="75"/>
  <c r="F76" i="75"/>
  <c r="F78" i="75" s="1"/>
  <c r="M75" i="75"/>
  <c r="L75" i="75"/>
  <c r="J75" i="75"/>
  <c r="F75" i="75"/>
  <c r="AF72" i="75"/>
  <c r="AE72" i="75"/>
  <c r="AD72" i="75"/>
  <c r="AC72" i="75"/>
  <c r="AB72" i="75"/>
  <c r="AA72" i="75"/>
  <c r="Y72" i="75"/>
  <c r="X72" i="75"/>
  <c r="W72" i="75"/>
  <c r="V72" i="75"/>
  <c r="U72" i="75"/>
  <c r="T72" i="75"/>
  <c r="S72" i="75"/>
  <c r="Q72" i="75"/>
  <c r="P72" i="75"/>
  <c r="O72" i="75"/>
  <c r="J72" i="75"/>
  <c r="I72" i="75"/>
  <c r="H72" i="75"/>
  <c r="E72" i="75"/>
  <c r="D72" i="75"/>
  <c r="M70" i="75"/>
  <c r="L70" i="75"/>
  <c r="J70" i="75"/>
  <c r="F70" i="75"/>
  <c r="L69" i="75"/>
  <c r="L72" i="75" s="1"/>
  <c r="J69" i="75"/>
  <c r="M69" i="75" s="1"/>
  <c r="F69" i="75"/>
  <c r="F72" i="75" s="1"/>
  <c r="AF66" i="75"/>
  <c r="AE66" i="75"/>
  <c r="AD66" i="75"/>
  <c r="AC66" i="75"/>
  <c r="AB66" i="75"/>
  <c r="AA66" i="75"/>
  <c r="Y66" i="75"/>
  <c r="X66" i="75"/>
  <c r="W66" i="75"/>
  <c r="V66" i="75"/>
  <c r="U66" i="75"/>
  <c r="T66" i="75"/>
  <c r="S66" i="75"/>
  <c r="Q66" i="75"/>
  <c r="P66" i="75"/>
  <c r="O66" i="75"/>
  <c r="I66" i="75"/>
  <c r="H66" i="75"/>
  <c r="E66" i="75"/>
  <c r="D66" i="75"/>
  <c r="L64" i="75"/>
  <c r="J64" i="75"/>
  <c r="F64" i="75"/>
  <c r="M64" i="75" s="1"/>
  <c r="L63" i="75"/>
  <c r="J63" i="75"/>
  <c r="M63" i="75" s="1"/>
  <c r="F63" i="75"/>
  <c r="M62" i="75"/>
  <c r="L62" i="75"/>
  <c r="J62" i="75"/>
  <c r="F62" i="75"/>
  <c r="L61" i="75"/>
  <c r="L66" i="75" s="1"/>
  <c r="J61" i="75"/>
  <c r="F61" i="75"/>
  <c r="AF58" i="75"/>
  <c r="AE58" i="75"/>
  <c r="AD58" i="75"/>
  <c r="AC58" i="75"/>
  <c r="AB58" i="75"/>
  <c r="AA58" i="75"/>
  <c r="Y58" i="75"/>
  <c r="X58" i="75"/>
  <c r="W58" i="75"/>
  <c r="V58" i="75"/>
  <c r="U58" i="75"/>
  <c r="T58" i="75"/>
  <c r="S58" i="75"/>
  <c r="Q58" i="75"/>
  <c r="P58" i="75"/>
  <c r="O58" i="75"/>
  <c r="I58" i="75"/>
  <c r="H58" i="75"/>
  <c r="E58" i="75"/>
  <c r="D58" i="75"/>
  <c r="L57" i="75"/>
  <c r="J57" i="75"/>
  <c r="M57" i="75" s="1"/>
  <c r="F57" i="75"/>
  <c r="L56" i="75"/>
  <c r="J56" i="75"/>
  <c r="F56" i="75"/>
  <c r="M56" i="75" s="1"/>
  <c r="L55" i="75"/>
  <c r="J55" i="75"/>
  <c r="F55" i="75"/>
  <c r="M55" i="75" s="1"/>
  <c r="L54" i="75"/>
  <c r="J54" i="75"/>
  <c r="F54" i="75"/>
  <c r="M54" i="75" s="1"/>
  <c r="L53" i="75"/>
  <c r="L58" i="75" s="1"/>
  <c r="J53" i="75"/>
  <c r="F53" i="75"/>
  <c r="M53" i="75" s="1"/>
  <c r="AF50" i="75"/>
  <c r="AE50" i="75"/>
  <c r="AD50" i="75"/>
  <c r="AC50" i="75"/>
  <c r="AB50" i="75"/>
  <c r="AA50" i="75"/>
  <c r="Y50" i="75"/>
  <c r="X50" i="75"/>
  <c r="W50" i="75"/>
  <c r="V50" i="75"/>
  <c r="U50" i="75"/>
  <c r="T50" i="75"/>
  <c r="S50" i="75"/>
  <c r="Q50" i="75"/>
  <c r="P50" i="75"/>
  <c r="O50" i="75"/>
  <c r="I50" i="75"/>
  <c r="H50" i="75"/>
  <c r="E50" i="75"/>
  <c r="D50" i="75"/>
  <c r="M49" i="75"/>
  <c r="L49" i="75"/>
  <c r="J49" i="75"/>
  <c r="F49" i="75"/>
  <c r="L48" i="75"/>
  <c r="J48" i="75"/>
  <c r="M48" i="75" s="1"/>
  <c r="F48" i="75"/>
  <c r="L47" i="75"/>
  <c r="J47" i="75"/>
  <c r="F47" i="75"/>
  <c r="M47" i="75" s="1"/>
  <c r="M46" i="75"/>
  <c r="L46" i="75"/>
  <c r="L50" i="75" s="1"/>
  <c r="J46" i="75"/>
  <c r="F46" i="75"/>
  <c r="L45" i="75"/>
  <c r="J45" i="75"/>
  <c r="F45" i="75"/>
  <c r="M45" i="75" s="1"/>
  <c r="AF42" i="75"/>
  <c r="AE42" i="75"/>
  <c r="AD42" i="75"/>
  <c r="AD110" i="75" s="1"/>
  <c r="AC42" i="75"/>
  <c r="AB42" i="75"/>
  <c r="AA42" i="75"/>
  <c r="Y42" i="75"/>
  <c r="X42" i="75"/>
  <c r="W42" i="75"/>
  <c r="V42" i="75"/>
  <c r="U42" i="75"/>
  <c r="T42" i="75"/>
  <c r="S42" i="75"/>
  <c r="Q42" i="75"/>
  <c r="P42" i="75"/>
  <c r="P110" i="75" s="1"/>
  <c r="O42" i="75"/>
  <c r="I42" i="75"/>
  <c r="H42" i="75"/>
  <c r="E42" i="75"/>
  <c r="D42" i="75"/>
  <c r="L41" i="75"/>
  <c r="J41" i="75"/>
  <c r="F41" i="75"/>
  <c r="M40" i="75"/>
  <c r="L40" i="75"/>
  <c r="J40" i="75"/>
  <c r="F40" i="75"/>
  <c r="L39" i="75"/>
  <c r="J39" i="75"/>
  <c r="F39" i="75"/>
  <c r="M39" i="75" s="1"/>
  <c r="L38" i="75"/>
  <c r="J38" i="75"/>
  <c r="F38" i="75"/>
  <c r="L37" i="75"/>
  <c r="J37" i="75"/>
  <c r="M37" i="75" s="1"/>
  <c r="F37" i="75"/>
  <c r="M36" i="75"/>
  <c r="L36" i="75"/>
  <c r="J36" i="75"/>
  <c r="F36" i="75"/>
  <c r="L35" i="75"/>
  <c r="J35" i="75"/>
  <c r="F35" i="75"/>
  <c r="L34" i="75"/>
  <c r="J34" i="75"/>
  <c r="M34" i="75" s="1"/>
  <c r="F34" i="75"/>
  <c r="M33" i="75"/>
  <c r="L33" i="75"/>
  <c r="J33" i="75"/>
  <c r="F33" i="75"/>
  <c r="L32" i="75"/>
  <c r="J32" i="75"/>
  <c r="F32" i="75"/>
  <c r="M32" i="75" s="1"/>
  <c r="L31" i="75"/>
  <c r="J31" i="75"/>
  <c r="F31" i="75"/>
  <c r="F42" i="75" s="1"/>
  <c r="AF28" i="75"/>
  <c r="AE28" i="75"/>
  <c r="AE110" i="75" s="1"/>
  <c r="AD28" i="75"/>
  <c r="AC28" i="75"/>
  <c r="AB28" i="75"/>
  <c r="AA28" i="75"/>
  <c r="Y28" i="75"/>
  <c r="X28" i="75"/>
  <c r="W28" i="75"/>
  <c r="W110" i="75" s="1"/>
  <c r="V28" i="75"/>
  <c r="U28" i="75"/>
  <c r="U110" i="75" s="1"/>
  <c r="T28" i="75"/>
  <c r="S28" i="75"/>
  <c r="Q28" i="75"/>
  <c r="Q110" i="75" s="1"/>
  <c r="P28" i="75"/>
  <c r="O28" i="75"/>
  <c r="I28" i="75"/>
  <c r="H28" i="75"/>
  <c r="E28" i="75"/>
  <c r="E110" i="75" s="1"/>
  <c r="D28" i="75"/>
  <c r="L26" i="75"/>
  <c r="J26" i="75"/>
  <c r="F26" i="75"/>
  <c r="M26" i="75" s="1"/>
  <c r="L25" i="75"/>
  <c r="J25" i="75"/>
  <c r="M25" i="75" s="1"/>
  <c r="F25" i="75"/>
  <c r="M24" i="75"/>
  <c r="L24" i="75"/>
  <c r="J24" i="75"/>
  <c r="F24" i="75"/>
  <c r="L23" i="75"/>
  <c r="J23" i="75"/>
  <c r="F23" i="75"/>
  <c r="M23" i="75" s="1"/>
  <c r="M22" i="75"/>
  <c r="L22" i="75"/>
  <c r="J22" i="75"/>
  <c r="F22" i="75"/>
  <c r="L21" i="75"/>
  <c r="J21" i="75"/>
  <c r="M21" i="75" s="1"/>
  <c r="F21" i="75"/>
  <c r="L20" i="75"/>
  <c r="J20" i="75"/>
  <c r="F20" i="75"/>
  <c r="M20" i="75" s="1"/>
  <c r="M19" i="75"/>
  <c r="L19" i="75"/>
  <c r="J19" i="75"/>
  <c r="F19" i="75"/>
  <c r="L18" i="75"/>
  <c r="J18" i="75"/>
  <c r="M18" i="75" s="1"/>
  <c r="F18" i="75"/>
  <c r="L17" i="75"/>
  <c r="J17" i="75"/>
  <c r="F17" i="75"/>
  <c r="M17" i="75" s="1"/>
  <c r="M16" i="75"/>
  <c r="L16" i="75"/>
  <c r="J16" i="75"/>
  <c r="F16" i="75"/>
  <c r="L15" i="75"/>
  <c r="J15" i="75"/>
  <c r="M15" i="75" s="1"/>
  <c r="F15" i="75"/>
  <c r="L14" i="75"/>
  <c r="J14" i="75"/>
  <c r="F14" i="75"/>
  <c r="M14" i="75" s="1"/>
  <c r="M13" i="75"/>
  <c r="L13" i="75"/>
  <c r="J13" i="75"/>
  <c r="F13" i="75"/>
  <c r="M12" i="75"/>
  <c r="L12" i="75"/>
  <c r="J12" i="75"/>
  <c r="F12" i="75"/>
  <c r="L11" i="75"/>
  <c r="J11" i="75"/>
  <c r="F11" i="75"/>
  <c r="J118" i="74"/>
  <c r="J117" i="74"/>
  <c r="J115" i="74"/>
  <c r="J114" i="74"/>
  <c r="W110" i="74"/>
  <c r="AF108" i="74"/>
  <c r="AE108" i="74"/>
  <c r="AD108" i="74"/>
  <c r="AC108" i="74"/>
  <c r="AB108" i="74"/>
  <c r="AA108" i="74"/>
  <c r="Y108" i="74"/>
  <c r="X108" i="74"/>
  <c r="W108" i="74"/>
  <c r="V108" i="74"/>
  <c r="U108" i="74"/>
  <c r="T108" i="74"/>
  <c r="S108" i="74"/>
  <c r="Q108" i="74"/>
  <c r="P108" i="74"/>
  <c r="O108" i="74"/>
  <c r="L108" i="74"/>
  <c r="I108" i="74"/>
  <c r="H108" i="74"/>
  <c r="E108" i="74"/>
  <c r="D108" i="74"/>
  <c r="L106" i="74"/>
  <c r="J106" i="74"/>
  <c r="J108" i="74" s="1"/>
  <c r="F106" i="74"/>
  <c r="AF103" i="74"/>
  <c r="AE103" i="74"/>
  <c r="AD103" i="74"/>
  <c r="AC103" i="74"/>
  <c r="AB103" i="74"/>
  <c r="AA103" i="74"/>
  <c r="Y103" i="74"/>
  <c r="X103" i="74"/>
  <c r="W103" i="74"/>
  <c r="V103" i="74"/>
  <c r="U103" i="74"/>
  <c r="T103" i="74"/>
  <c r="S103" i="74"/>
  <c r="Q103" i="74"/>
  <c r="P103" i="74"/>
  <c r="O103" i="74"/>
  <c r="I103" i="74"/>
  <c r="H103" i="74"/>
  <c r="E103" i="74"/>
  <c r="D103" i="74"/>
  <c r="M102" i="74"/>
  <c r="L102" i="74"/>
  <c r="L103" i="74" s="1"/>
  <c r="J102" i="74"/>
  <c r="F102" i="74"/>
  <c r="L100" i="74"/>
  <c r="J100" i="74"/>
  <c r="J103" i="74" s="1"/>
  <c r="F100" i="74"/>
  <c r="AF97" i="74"/>
  <c r="AE97" i="74"/>
  <c r="AD97" i="74"/>
  <c r="AC97" i="74"/>
  <c r="AB97" i="74"/>
  <c r="AA97" i="74"/>
  <c r="Y97" i="74"/>
  <c r="X97" i="74"/>
  <c r="W97" i="74"/>
  <c r="V97" i="74"/>
  <c r="U97" i="74"/>
  <c r="T97" i="74"/>
  <c r="S97" i="74"/>
  <c r="Q97" i="74"/>
  <c r="P97" i="74"/>
  <c r="O97" i="74"/>
  <c r="L97" i="74"/>
  <c r="I97" i="74"/>
  <c r="H97" i="74"/>
  <c r="E97" i="74"/>
  <c r="D97" i="74"/>
  <c r="L95" i="74"/>
  <c r="J95" i="74"/>
  <c r="F95" i="74"/>
  <c r="M95" i="74" s="1"/>
  <c r="L94" i="74"/>
  <c r="J94" i="74"/>
  <c r="M94" i="74" s="1"/>
  <c r="F94" i="74"/>
  <c r="L93" i="74"/>
  <c r="J93" i="74"/>
  <c r="F93" i="74"/>
  <c r="AF90" i="74"/>
  <c r="AE90" i="74"/>
  <c r="AD90" i="74"/>
  <c r="AC90" i="74"/>
  <c r="AB90" i="74"/>
  <c r="AA90" i="74"/>
  <c r="Y90" i="74"/>
  <c r="X90" i="74"/>
  <c r="W90" i="74"/>
  <c r="V90" i="74"/>
  <c r="U90" i="74"/>
  <c r="T90" i="74"/>
  <c r="S90" i="74"/>
  <c r="Q90" i="74"/>
  <c r="P90" i="74"/>
  <c r="O90" i="74"/>
  <c r="I90" i="74"/>
  <c r="H90" i="74"/>
  <c r="E90" i="74"/>
  <c r="D90" i="74"/>
  <c r="L88" i="74"/>
  <c r="L90" i="74" s="1"/>
  <c r="J88" i="74"/>
  <c r="M88" i="74" s="1"/>
  <c r="F88" i="74"/>
  <c r="L87" i="74"/>
  <c r="J87" i="74"/>
  <c r="F87" i="74"/>
  <c r="F90" i="74" s="1"/>
  <c r="AF84" i="74"/>
  <c r="AE84" i="74"/>
  <c r="AD84" i="74"/>
  <c r="AC84" i="74"/>
  <c r="AB84" i="74"/>
  <c r="AA84" i="74"/>
  <c r="Y84" i="74"/>
  <c r="X84" i="74"/>
  <c r="W84" i="74"/>
  <c r="V84" i="74"/>
  <c r="U84" i="74"/>
  <c r="T84" i="74"/>
  <c r="S84" i="74"/>
  <c r="Q84" i="74"/>
  <c r="P84" i="74"/>
  <c r="O84" i="74"/>
  <c r="I84" i="74"/>
  <c r="H84" i="74"/>
  <c r="E84" i="74"/>
  <c r="D84" i="74"/>
  <c r="M82" i="74"/>
  <c r="L82" i="74"/>
  <c r="J82" i="74"/>
  <c r="F82" i="74"/>
  <c r="M81" i="74"/>
  <c r="L81" i="74"/>
  <c r="L84" i="74" s="1"/>
  <c r="J81" i="74"/>
  <c r="F81" i="74"/>
  <c r="F84" i="74" s="1"/>
  <c r="AF78" i="74"/>
  <c r="AE78" i="74"/>
  <c r="AD78" i="74"/>
  <c r="AC78" i="74"/>
  <c r="AB78" i="74"/>
  <c r="AA78" i="74"/>
  <c r="Y78" i="74"/>
  <c r="X78" i="74"/>
  <c r="W78" i="74"/>
  <c r="V78" i="74"/>
  <c r="U78" i="74"/>
  <c r="T78" i="74"/>
  <c r="S78" i="74"/>
  <c r="Q78" i="74"/>
  <c r="P78" i="74"/>
  <c r="O78" i="74"/>
  <c r="J78" i="74"/>
  <c r="I78" i="74"/>
  <c r="H78" i="74"/>
  <c r="E78" i="74"/>
  <c r="D78" i="74"/>
  <c r="L76" i="74"/>
  <c r="J76" i="74"/>
  <c r="F76" i="74"/>
  <c r="M75" i="74"/>
  <c r="L75" i="74"/>
  <c r="L78" i="74" s="1"/>
  <c r="J75" i="74"/>
  <c r="F75" i="74"/>
  <c r="AF72" i="74"/>
  <c r="AE72" i="74"/>
  <c r="AD72" i="74"/>
  <c r="AC72" i="74"/>
  <c r="AB72" i="74"/>
  <c r="AA72" i="74"/>
  <c r="Y72" i="74"/>
  <c r="X72" i="74"/>
  <c r="W72" i="74"/>
  <c r="V72" i="74"/>
  <c r="U72" i="74"/>
  <c r="T72" i="74"/>
  <c r="S72" i="74"/>
  <c r="Q72" i="74"/>
  <c r="P72" i="74"/>
  <c r="O72" i="74"/>
  <c r="I72" i="74"/>
  <c r="H72" i="74"/>
  <c r="E72" i="74"/>
  <c r="D72" i="74"/>
  <c r="L70" i="74"/>
  <c r="J70" i="74"/>
  <c r="F70" i="74"/>
  <c r="M70" i="74" s="1"/>
  <c r="L69" i="74"/>
  <c r="L72" i="74" s="1"/>
  <c r="J69" i="74"/>
  <c r="J72" i="74" s="1"/>
  <c r="F69" i="74"/>
  <c r="AF66" i="74"/>
  <c r="AE66" i="74"/>
  <c r="AD66" i="74"/>
  <c r="AC66" i="74"/>
  <c r="AB66" i="74"/>
  <c r="AA66" i="74"/>
  <c r="Y66" i="74"/>
  <c r="X66" i="74"/>
  <c r="W66" i="74"/>
  <c r="V66" i="74"/>
  <c r="U66" i="74"/>
  <c r="T66" i="74"/>
  <c r="S66" i="74"/>
  <c r="Q66" i="74"/>
  <c r="P66" i="74"/>
  <c r="O66" i="74"/>
  <c r="I66" i="74"/>
  <c r="H66" i="74"/>
  <c r="F66" i="74"/>
  <c r="E66" i="74"/>
  <c r="D66" i="74"/>
  <c r="L64" i="74"/>
  <c r="J64" i="74"/>
  <c r="F64" i="74"/>
  <c r="M64" i="74" s="1"/>
  <c r="L63" i="74"/>
  <c r="J63" i="74"/>
  <c r="M63" i="74" s="1"/>
  <c r="F63" i="74"/>
  <c r="M62" i="74"/>
  <c r="L62" i="74"/>
  <c r="J62" i="74"/>
  <c r="F62" i="74"/>
  <c r="L61" i="74"/>
  <c r="J61" i="74"/>
  <c r="J66" i="74" s="1"/>
  <c r="F61" i="74"/>
  <c r="AF58" i="74"/>
  <c r="AE58" i="74"/>
  <c r="AD58" i="74"/>
  <c r="AC58" i="74"/>
  <c r="AB58" i="74"/>
  <c r="AA58" i="74"/>
  <c r="Y58" i="74"/>
  <c r="X58" i="74"/>
  <c r="W58" i="74"/>
  <c r="V58" i="74"/>
  <c r="U58" i="74"/>
  <c r="T58" i="74"/>
  <c r="S58" i="74"/>
  <c r="Q58" i="74"/>
  <c r="P58" i="74"/>
  <c r="O58" i="74"/>
  <c r="I58" i="74"/>
  <c r="H58" i="74"/>
  <c r="E58" i="74"/>
  <c r="D58" i="74"/>
  <c r="L57" i="74"/>
  <c r="J57" i="74"/>
  <c r="F57" i="74"/>
  <c r="M57" i="74" s="1"/>
  <c r="L56" i="74"/>
  <c r="J56" i="74"/>
  <c r="F56" i="74"/>
  <c r="M56" i="74" s="1"/>
  <c r="L55" i="74"/>
  <c r="J55" i="74"/>
  <c r="F55" i="74"/>
  <c r="L54" i="74"/>
  <c r="J54" i="74"/>
  <c r="F54" i="74"/>
  <c r="M54" i="74" s="1"/>
  <c r="L53" i="74"/>
  <c r="L58" i="74" s="1"/>
  <c r="J53" i="74"/>
  <c r="F53" i="74"/>
  <c r="M53" i="74" s="1"/>
  <c r="AF50" i="74"/>
  <c r="AE50" i="74"/>
  <c r="AD50" i="74"/>
  <c r="AC50" i="74"/>
  <c r="AB50" i="74"/>
  <c r="AA50" i="74"/>
  <c r="Y50" i="74"/>
  <c r="X50" i="74"/>
  <c r="W50" i="74"/>
  <c r="V50" i="74"/>
  <c r="U50" i="74"/>
  <c r="T50" i="74"/>
  <c r="S50" i="74"/>
  <c r="Q50" i="74"/>
  <c r="P50" i="74"/>
  <c r="O50" i="74"/>
  <c r="I50" i="74"/>
  <c r="H50" i="74"/>
  <c r="E50" i="74"/>
  <c r="D50" i="74"/>
  <c r="L49" i="74"/>
  <c r="J49" i="74"/>
  <c r="F49" i="74"/>
  <c r="L48" i="74"/>
  <c r="J48" i="74"/>
  <c r="F48" i="74"/>
  <c r="M48" i="74" s="1"/>
  <c r="L47" i="74"/>
  <c r="J47" i="74"/>
  <c r="F47" i="74"/>
  <c r="M47" i="74" s="1"/>
  <c r="L46" i="74"/>
  <c r="J46" i="74"/>
  <c r="F46" i="74"/>
  <c r="M46" i="74" s="1"/>
  <c r="L45" i="74"/>
  <c r="L50" i="74" s="1"/>
  <c r="J45" i="74"/>
  <c r="F45" i="74"/>
  <c r="M45" i="74" s="1"/>
  <c r="AF42" i="74"/>
  <c r="AE42" i="74"/>
  <c r="AD42" i="74"/>
  <c r="AC42" i="74"/>
  <c r="AB42" i="74"/>
  <c r="AA42" i="74"/>
  <c r="Y42" i="74"/>
  <c r="X42" i="74"/>
  <c r="W42" i="74"/>
  <c r="V42" i="74"/>
  <c r="U42" i="74"/>
  <c r="T42" i="74"/>
  <c r="S42" i="74"/>
  <c r="Q42" i="74"/>
  <c r="P42" i="74"/>
  <c r="O42" i="74"/>
  <c r="I42" i="74"/>
  <c r="H42" i="74"/>
  <c r="E42" i="74"/>
  <c r="D42" i="74"/>
  <c r="L41" i="74"/>
  <c r="J41" i="74"/>
  <c r="F41" i="74"/>
  <c r="M41" i="74" s="1"/>
  <c r="L40" i="74"/>
  <c r="J40" i="74"/>
  <c r="F40" i="74"/>
  <c r="M40" i="74" s="1"/>
  <c r="L39" i="74"/>
  <c r="J39" i="74"/>
  <c r="F39" i="74"/>
  <c r="M39" i="74" s="1"/>
  <c r="L38" i="74"/>
  <c r="J38" i="74"/>
  <c r="F38" i="74"/>
  <c r="M38" i="74" s="1"/>
  <c r="L37" i="74"/>
  <c r="L42" i="74" s="1"/>
  <c r="J37" i="74"/>
  <c r="F37" i="74"/>
  <c r="L36" i="74"/>
  <c r="J36" i="74"/>
  <c r="F36" i="74"/>
  <c r="M36" i="74" s="1"/>
  <c r="L35" i="74"/>
  <c r="J35" i="74"/>
  <c r="F35" i="74"/>
  <c r="M35" i="74" s="1"/>
  <c r="L34" i="74"/>
  <c r="J34" i="74"/>
  <c r="J42" i="74" s="1"/>
  <c r="F34" i="74"/>
  <c r="L33" i="74"/>
  <c r="J33" i="74"/>
  <c r="F33" i="74"/>
  <c r="M33" i="74" s="1"/>
  <c r="L32" i="74"/>
  <c r="J32" i="74"/>
  <c r="M32" i="74" s="1"/>
  <c r="F32" i="74"/>
  <c r="M31" i="74"/>
  <c r="L31" i="74"/>
  <c r="J31" i="74"/>
  <c r="F31" i="74"/>
  <c r="F42" i="74" s="1"/>
  <c r="AF28" i="74"/>
  <c r="AE28" i="74"/>
  <c r="AE110" i="74" s="1"/>
  <c r="AD28" i="74"/>
  <c r="AC28" i="74"/>
  <c r="AC110" i="74" s="1"/>
  <c r="AB28" i="74"/>
  <c r="AA28" i="74"/>
  <c r="Y28" i="74"/>
  <c r="Y110" i="74" s="1"/>
  <c r="X28" i="74"/>
  <c r="X110" i="74" s="1"/>
  <c r="W28" i="74"/>
  <c r="V28" i="74"/>
  <c r="V110" i="74" s="1"/>
  <c r="U28" i="74"/>
  <c r="T28" i="74"/>
  <c r="S28" i="74"/>
  <c r="Q28" i="74"/>
  <c r="Q110" i="74" s="1"/>
  <c r="P28" i="74"/>
  <c r="O28" i="74"/>
  <c r="O110" i="74" s="1"/>
  <c r="I28" i="74"/>
  <c r="I110" i="74" s="1"/>
  <c r="H28" i="74"/>
  <c r="E28" i="74"/>
  <c r="D28" i="74"/>
  <c r="L26" i="74"/>
  <c r="J26" i="74"/>
  <c r="M26" i="74" s="1"/>
  <c r="F26" i="74"/>
  <c r="L25" i="74"/>
  <c r="J25" i="74"/>
  <c r="F25" i="74"/>
  <c r="M25" i="74" s="1"/>
  <c r="M24" i="74"/>
  <c r="L24" i="74"/>
  <c r="J24" i="74"/>
  <c r="F24" i="74"/>
  <c r="L23" i="74"/>
  <c r="J23" i="74"/>
  <c r="M23" i="74" s="1"/>
  <c r="F23" i="74"/>
  <c r="L22" i="74"/>
  <c r="J22" i="74"/>
  <c r="F22" i="74"/>
  <c r="M22" i="74" s="1"/>
  <c r="AH12" i="74" s="1"/>
  <c r="M21" i="74"/>
  <c r="L21" i="74"/>
  <c r="J21" i="74"/>
  <c r="F21" i="74"/>
  <c r="L20" i="74"/>
  <c r="J20" i="74"/>
  <c r="F20" i="74"/>
  <c r="M20" i="74" s="1"/>
  <c r="L19" i="74"/>
  <c r="J19" i="74"/>
  <c r="F19" i="74"/>
  <c r="M19" i="74" s="1"/>
  <c r="M18" i="74"/>
  <c r="L18" i="74"/>
  <c r="J18" i="74"/>
  <c r="F18" i="74"/>
  <c r="L17" i="74"/>
  <c r="J17" i="74"/>
  <c r="F17" i="74"/>
  <c r="M17" i="74" s="1"/>
  <c r="L16" i="74"/>
  <c r="J16" i="74"/>
  <c r="F16" i="74"/>
  <c r="M16" i="74" s="1"/>
  <c r="M15" i="74"/>
  <c r="L15" i="74"/>
  <c r="J15" i="74"/>
  <c r="F15" i="74"/>
  <c r="L14" i="74"/>
  <c r="J14" i="74"/>
  <c r="F14" i="74"/>
  <c r="M14" i="74" s="1"/>
  <c r="L13" i="74"/>
  <c r="J13" i="74"/>
  <c r="F13" i="74"/>
  <c r="M13" i="74" s="1"/>
  <c r="M12" i="74"/>
  <c r="L12" i="74"/>
  <c r="J12" i="74"/>
  <c r="F12" i="74"/>
  <c r="M11" i="74"/>
  <c r="L11" i="74"/>
  <c r="L28" i="74" s="1"/>
  <c r="J11" i="74"/>
  <c r="J28" i="74" s="1"/>
  <c r="F11" i="74"/>
  <c r="J118" i="73"/>
  <c r="J117" i="73"/>
  <c r="J115" i="73"/>
  <c r="J114" i="73"/>
  <c r="AF108" i="73"/>
  <c r="AE108" i="73"/>
  <c r="AD108" i="73"/>
  <c r="AC108" i="73"/>
  <c r="AB108" i="73"/>
  <c r="AA108" i="73"/>
  <c r="Y108" i="73"/>
  <c r="X108" i="73"/>
  <c r="W108" i="73"/>
  <c r="V108" i="73"/>
  <c r="U108" i="73"/>
  <c r="T108" i="73"/>
  <c r="S108" i="73"/>
  <c r="Q108" i="73"/>
  <c r="P108" i="73"/>
  <c r="O108" i="73"/>
  <c r="L108" i="73"/>
  <c r="I108" i="73"/>
  <c r="H108" i="73"/>
  <c r="F108" i="73"/>
  <c r="E108" i="73"/>
  <c r="D108" i="73"/>
  <c r="M106" i="73"/>
  <c r="AH106" i="73" s="1"/>
  <c r="L106" i="73"/>
  <c r="J106" i="73"/>
  <c r="J108" i="73" s="1"/>
  <c r="F106" i="73"/>
  <c r="AF103" i="73"/>
  <c r="AE103" i="73"/>
  <c r="AD103" i="73"/>
  <c r="AC103" i="73"/>
  <c r="AB103" i="73"/>
  <c r="AA103" i="73"/>
  <c r="Y103" i="73"/>
  <c r="X103" i="73"/>
  <c r="W103" i="73"/>
  <c r="V103" i="73"/>
  <c r="U103" i="73"/>
  <c r="T103" i="73"/>
  <c r="S103" i="73"/>
  <c r="Q103" i="73"/>
  <c r="P103" i="73"/>
  <c r="O103" i="73"/>
  <c r="I103" i="73"/>
  <c r="H103" i="73"/>
  <c r="E103" i="73"/>
  <c r="D103" i="73"/>
  <c r="L102" i="73"/>
  <c r="J102" i="73"/>
  <c r="F102" i="73"/>
  <c r="M102" i="73" s="1"/>
  <c r="L100" i="73"/>
  <c r="J100" i="73"/>
  <c r="J103" i="73" s="1"/>
  <c r="F100" i="73"/>
  <c r="M100" i="73" s="1"/>
  <c r="AF97" i="73"/>
  <c r="AE97" i="73"/>
  <c r="AD97" i="73"/>
  <c r="AC97" i="73"/>
  <c r="AB97" i="73"/>
  <c r="AA97" i="73"/>
  <c r="Y97" i="73"/>
  <c r="X97" i="73"/>
  <c r="W97" i="73"/>
  <c r="V97" i="73"/>
  <c r="U97" i="73"/>
  <c r="T97" i="73"/>
  <c r="S97" i="73"/>
  <c r="Q97" i="73"/>
  <c r="P97" i="73"/>
  <c r="O97" i="73"/>
  <c r="L97" i="73"/>
  <c r="I97" i="73"/>
  <c r="H97" i="73"/>
  <c r="E97" i="73"/>
  <c r="D97" i="73"/>
  <c r="L95" i="73"/>
  <c r="J95" i="73"/>
  <c r="J97" i="73" s="1"/>
  <c r="F95" i="73"/>
  <c r="M94" i="73"/>
  <c r="L94" i="73"/>
  <c r="J94" i="73"/>
  <c r="F94" i="73"/>
  <c r="M93" i="73"/>
  <c r="L93" i="73"/>
  <c r="J93" i="73"/>
  <c r="F93" i="73"/>
  <c r="F97" i="73" s="1"/>
  <c r="AF90" i="73"/>
  <c r="AE90" i="73"/>
  <c r="AD90" i="73"/>
  <c r="AC90" i="73"/>
  <c r="AB90" i="73"/>
  <c r="AA90" i="73"/>
  <c r="Y90" i="73"/>
  <c r="X90" i="73"/>
  <c r="W90" i="73"/>
  <c r="V90" i="73"/>
  <c r="U90" i="73"/>
  <c r="T90" i="73"/>
  <c r="S90" i="73"/>
  <c r="Q90" i="73"/>
  <c r="P90" i="73"/>
  <c r="O90" i="73"/>
  <c r="I90" i="73"/>
  <c r="H90" i="73"/>
  <c r="E90" i="73"/>
  <c r="D90" i="73"/>
  <c r="L88" i="73"/>
  <c r="J88" i="73"/>
  <c r="F88" i="73"/>
  <c r="M88" i="73" s="1"/>
  <c r="L87" i="73"/>
  <c r="J87" i="73"/>
  <c r="J90" i="73" s="1"/>
  <c r="F87" i="73"/>
  <c r="M87" i="73" s="1"/>
  <c r="AF84" i="73"/>
  <c r="AE84" i="73"/>
  <c r="AD84" i="73"/>
  <c r="AC84" i="73"/>
  <c r="AB84" i="73"/>
  <c r="AA84" i="73"/>
  <c r="Y84" i="73"/>
  <c r="X84" i="73"/>
  <c r="W84" i="73"/>
  <c r="V84" i="73"/>
  <c r="U84" i="73"/>
  <c r="T84" i="73"/>
  <c r="S84" i="73"/>
  <c r="Q84" i="73"/>
  <c r="P84" i="73"/>
  <c r="O84" i="73"/>
  <c r="L84" i="73"/>
  <c r="J84" i="73"/>
  <c r="I84" i="73"/>
  <c r="H84" i="73"/>
  <c r="E84" i="73"/>
  <c r="D84" i="73"/>
  <c r="L82" i="73"/>
  <c r="J82" i="73"/>
  <c r="F82" i="73"/>
  <c r="M82" i="73" s="1"/>
  <c r="AH81" i="73" s="1"/>
  <c r="M81" i="73"/>
  <c r="L81" i="73"/>
  <c r="J81" i="73"/>
  <c r="F81" i="73"/>
  <c r="F84" i="73" s="1"/>
  <c r="AF78" i="73"/>
  <c r="AE78" i="73"/>
  <c r="AD78" i="73"/>
  <c r="AC78" i="73"/>
  <c r="AB78" i="73"/>
  <c r="AA78" i="73"/>
  <c r="Y78" i="73"/>
  <c r="X78" i="73"/>
  <c r="W78" i="73"/>
  <c r="V78" i="73"/>
  <c r="U78" i="73"/>
  <c r="T78" i="73"/>
  <c r="S78" i="73"/>
  <c r="Q78" i="73"/>
  <c r="P78" i="73"/>
  <c r="O78" i="73"/>
  <c r="J78" i="73"/>
  <c r="I78" i="73"/>
  <c r="H78" i="73"/>
  <c r="E78" i="73"/>
  <c r="D78" i="73"/>
  <c r="L76" i="73"/>
  <c r="J76" i="73"/>
  <c r="F76" i="73"/>
  <c r="M76" i="73" s="1"/>
  <c r="M75" i="73"/>
  <c r="L75" i="73"/>
  <c r="L78" i="73" s="1"/>
  <c r="J75" i="73"/>
  <c r="F75" i="73"/>
  <c r="F78" i="73" s="1"/>
  <c r="AF72" i="73"/>
  <c r="AE72" i="73"/>
  <c r="AD72" i="73"/>
  <c r="AC72" i="73"/>
  <c r="AB72" i="73"/>
  <c r="AA72" i="73"/>
  <c r="Y72" i="73"/>
  <c r="X72" i="73"/>
  <c r="W72" i="73"/>
  <c r="V72" i="73"/>
  <c r="U72" i="73"/>
  <c r="T72" i="73"/>
  <c r="S72" i="73"/>
  <c r="Q72" i="73"/>
  <c r="P72" i="73"/>
  <c r="O72" i="73"/>
  <c r="I72" i="73"/>
  <c r="H72" i="73"/>
  <c r="E72" i="73"/>
  <c r="D72" i="73"/>
  <c r="L70" i="73"/>
  <c r="J70" i="73"/>
  <c r="F70" i="73"/>
  <c r="M70" i="73" s="1"/>
  <c r="L69" i="73"/>
  <c r="L72" i="73" s="1"/>
  <c r="J69" i="73"/>
  <c r="J72" i="73" s="1"/>
  <c r="F69" i="73"/>
  <c r="M69" i="73" s="1"/>
  <c r="AF66" i="73"/>
  <c r="AE66" i="73"/>
  <c r="AD66" i="73"/>
  <c r="AC66" i="73"/>
  <c r="AB66" i="73"/>
  <c r="AA66" i="73"/>
  <c r="Y66" i="73"/>
  <c r="X66" i="73"/>
  <c r="W66" i="73"/>
  <c r="V66" i="73"/>
  <c r="U66" i="73"/>
  <c r="T66" i="73"/>
  <c r="S66" i="73"/>
  <c r="Q66" i="73"/>
  <c r="P66" i="73"/>
  <c r="O66" i="73"/>
  <c r="I66" i="73"/>
  <c r="H66" i="73"/>
  <c r="E66" i="73"/>
  <c r="D66" i="73"/>
  <c r="M64" i="73"/>
  <c r="L64" i="73"/>
  <c r="J64" i="73"/>
  <c r="F64" i="73"/>
  <c r="L63" i="73"/>
  <c r="J63" i="73"/>
  <c r="M63" i="73" s="1"/>
  <c r="F63" i="73"/>
  <c r="L62" i="73"/>
  <c r="J62" i="73"/>
  <c r="F62" i="73"/>
  <c r="L61" i="73"/>
  <c r="L66" i="73" s="1"/>
  <c r="J61" i="73"/>
  <c r="F61" i="73"/>
  <c r="M61" i="73" s="1"/>
  <c r="AF58" i="73"/>
  <c r="AE58" i="73"/>
  <c r="AD58" i="73"/>
  <c r="AC58" i="73"/>
  <c r="AB58" i="73"/>
  <c r="AA58" i="73"/>
  <c r="Y58" i="73"/>
  <c r="X58" i="73"/>
  <c r="W58" i="73"/>
  <c r="V58" i="73"/>
  <c r="U58" i="73"/>
  <c r="T58" i="73"/>
  <c r="S58" i="73"/>
  <c r="Q58" i="73"/>
  <c r="P58" i="73"/>
  <c r="O58" i="73"/>
  <c r="I58" i="73"/>
  <c r="H58" i="73"/>
  <c r="E58" i="73"/>
  <c r="D58" i="73"/>
  <c r="L57" i="73"/>
  <c r="J57" i="73"/>
  <c r="M57" i="73" s="1"/>
  <c r="F57" i="73"/>
  <c r="M56" i="73"/>
  <c r="L56" i="73"/>
  <c r="L58" i="73" s="1"/>
  <c r="J56" i="73"/>
  <c r="F56" i="73"/>
  <c r="L55" i="73"/>
  <c r="J55" i="73"/>
  <c r="M55" i="73" s="1"/>
  <c r="F55" i="73"/>
  <c r="L54" i="73"/>
  <c r="J54" i="73"/>
  <c r="F54" i="73"/>
  <c r="M54" i="73" s="1"/>
  <c r="AH54" i="73" s="1"/>
  <c r="M53" i="73"/>
  <c r="L53" i="73"/>
  <c r="J53" i="73"/>
  <c r="J58" i="73" s="1"/>
  <c r="F53" i="73"/>
  <c r="F58" i="73" s="1"/>
  <c r="AF50" i="73"/>
  <c r="AE50" i="73"/>
  <c r="AD50" i="73"/>
  <c r="AC50" i="73"/>
  <c r="AB50" i="73"/>
  <c r="AA50" i="73"/>
  <c r="Y50" i="73"/>
  <c r="X50" i="73"/>
  <c r="X110" i="73" s="1"/>
  <c r="W50" i="73"/>
  <c r="V50" i="73"/>
  <c r="U50" i="73"/>
  <c r="T50" i="73"/>
  <c r="S50" i="73"/>
  <c r="Q50" i="73"/>
  <c r="P50" i="73"/>
  <c r="O50" i="73"/>
  <c r="J50" i="73"/>
  <c r="I50" i="73"/>
  <c r="I110" i="73" s="1"/>
  <c r="H50" i="73"/>
  <c r="E50" i="73"/>
  <c r="D50" i="73"/>
  <c r="L49" i="73"/>
  <c r="J49" i="73"/>
  <c r="M49" i="73" s="1"/>
  <c r="F49" i="73"/>
  <c r="L48" i="73"/>
  <c r="J48" i="73"/>
  <c r="F48" i="73"/>
  <c r="M48" i="73" s="1"/>
  <c r="M47" i="73"/>
  <c r="L47" i="73"/>
  <c r="J47" i="73"/>
  <c r="F47" i="73"/>
  <c r="L46" i="73"/>
  <c r="J46" i="73"/>
  <c r="F46" i="73"/>
  <c r="M46" i="73" s="1"/>
  <c r="M45" i="73"/>
  <c r="L45" i="73"/>
  <c r="L50" i="73" s="1"/>
  <c r="J45" i="73"/>
  <c r="F45" i="73"/>
  <c r="AF42" i="73"/>
  <c r="AE42" i="73"/>
  <c r="AD42" i="73"/>
  <c r="AC42" i="73"/>
  <c r="AB42" i="73"/>
  <c r="AA42" i="73"/>
  <c r="Y42" i="73"/>
  <c r="X42" i="73"/>
  <c r="W42" i="73"/>
  <c r="W110" i="73" s="1"/>
  <c r="V42" i="73"/>
  <c r="U42" i="73"/>
  <c r="T42" i="73"/>
  <c r="S42" i="73"/>
  <c r="Q42" i="73"/>
  <c r="P42" i="73"/>
  <c r="O42" i="73"/>
  <c r="I42" i="73"/>
  <c r="H42" i="73"/>
  <c r="H110" i="73" s="1"/>
  <c r="F42" i="73"/>
  <c r="E42" i="73"/>
  <c r="D42" i="73"/>
  <c r="L41" i="73"/>
  <c r="J41" i="73"/>
  <c r="F41" i="73"/>
  <c r="M41" i="73" s="1"/>
  <c r="M40" i="73"/>
  <c r="L40" i="73"/>
  <c r="J40" i="73"/>
  <c r="F40" i="73"/>
  <c r="M39" i="73"/>
  <c r="L39" i="73"/>
  <c r="J39" i="73"/>
  <c r="F39" i="73"/>
  <c r="L38" i="73"/>
  <c r="J38" i="73"/>
  <c r="F38" i="73"/>
  <c r="M38" i="73" s="1"/>
  <c r="M37" i="73"/>
  <c r="L37" i="73"/>
  <c r="J37" i="73"/>
  <c r="F37" i="73"/>
  <c r="M36" i="73"/>
  <c r="L36" i="73"/>
  <c r="J36" i="73"/>
  <c r="F36" i="73"/>
  <c r="L35" i="73"/>
  <c r="J35" i="73"/>
  <c r="F35" i="73"/>
  <c r="M35" i="73" s="1"/>
  <c r="M34" i="73"/>
  <c r="L34" i="73"/>
  <c r="J34" i="73"/>
  <c r="F34" i="73"/>
  <c r="M33" i="73"/>
  <c r="L33" i="73"/>
  <c r="J33" i="73"/>
  <c r="F33" i="73"/>
  <c r="L32" i="73"/>
  <c r="J32" i="73"/>
  <c r="F32" i="73"/>
  <c r="M32" i="73" s="1"/>
  <c r="L31" i="73"/>
  <c r="J31" i="73"/>
  <c r="J42" i="73" s="1"/>
  <c r="F31" i="73"/>
  <c r="AF28" i="73"/>
  <c r="AF110" i="73" s="1"/>
  <c r="AE28" i="73"/>
  <c r="AE110" i="73" s="1"/>
  <c r="AD28" i="73"/>
  <c r="AB28" i="73"/>
  <c r="AB110" i="73" s="1"/>
  <c r="AA28" i="73"/>
  <c r="AA110" i="73" s="1"/>
  <c r="Y28" i="73"/>
  <c r="X28" i="73"/>
  <c r="W28" i="73"/>
  <c r="V28" i="73"/>
  <c r="U28" i="73"/>
  <c r="U110" i="73" s="1"/>
  <c r="T28" i="73"/>
  <c r="S28" i="73"/>
  <c r="S110" i="73" s="1"/>
  <c r="Q28" i="73"/>
  <c r="Q110" i="73" s="1"/>
  <c r="P28" i="73"/>
  <c r="P110" i="73" s="1"/>
  <c r="O28" i="73"/>
  <c r="I28" i="73"/>
  <c r="H28" i="73"/>
  <c r="E28" i="73"/>
  <c r="D28" i="73"/>
  <c r="D110" i="73" s="1"/>
  <c r="M26" i="73"/>
  <c r="L26" i="73"/>
  <c r="J26" i="73"/>
  <c r="F26" i="73"/>
  <c r="L25" i="73"/>
  <c r="J25" i="73"/>
  <c r="F25" i="73"/>
  <c r="M25" i="73" s="1"/>
  <c r="L24" i="73"/>
  <c r="J24" i="73"/>
  <c r="F24" i="73"/>
  <c r="M23" i="73"/>
  <c r="L23" i="73"/>
  <c r="J23" i="73"/>
  <c r="F23" i="73"/>
  <c r="L22" i="73"/>
  <c r="J22" i="73"/>
  <c r="F22" i="73"/>
  <c r="M22" i="73" s="1"/>
  <c r="L21" i="73"/>
  <c r="J21" i="73"/>
  <c r="F21" i="73"/>
  <c r="M20" i="73"/>
  <c r="L20" i="73"/>
  <c r="J20" i="73"/>
  <c r="F20" i="73"/>
  <c r="L19" i="73"/>
  <c r="J19" i="73"/>
  <c r="F19" i="73"/>
  <c r="M19" i="73" s="1"/>
  <c r="L18" i="73"/>
  <c r="J18" i="73"/>
  <c r="F18" i="73"/>
  <c r="M18" i="73" s="1"/>
  <c r="AC18" i="73" s="1"/>
  <c r="AC28" i="73" s="1"/>
  <c r="L17" i="73"/>
  <c r="J17" i="73"/>
  <c r="F17" i="73"/>
  <c r="M17" i="73" s="1"/>
  <c r="M16" i="73"/>
  <c r="L16" i="73"/>
  <c r="J16" i="73"/>
  <c r="F16" i="73"/>
  <c r="L15" i="73"/>
  <c r="J15" i="73"/>
  <c r="F15" i="73"/>
  <c r="L14" i="73"/>
  <c r="J14" i="73"/>
  <c r="F14" i="73"/>
  <c r="M14" i="73" s="1"/>
  <c r="M13" i="73"/>
  <c r="L13" i="73"/>
  <c r="J13" i="73"/>
  <c r="F13" i="73"/>
  <c r="M12" i="73"/>
  <c r="L12" i="73"/>
  <c r="J12" i="73"/>
  <c r="F12" i="73"/>
  <c r="L11" i="73"/>
  <c r="J11" i="73"/>
  <c r="F11" i="73"/>
  <c r="M11" i="73" s="1"/>
  <c r="J118" i="72"/>
  <c r="J117" i="72"/>
  <c r="J115" i="72"/>
  <c r="J114" i="72"/>
  <c r="AF108" i="72"/>
  <c r="AE108" i="72"/>
  <c r="AD108" i="72"/>
  <c r="AC108" i="72"/>
  <c r="AB108" i="72"/>
  <c r="AA108" i="72"/>
  <c r="Y108" i="72"/>
  <c r="X108" i="72"/>
  <c r="W108" i="72"/>
  <c r="V108" i="72"/>
  <c r="U108" i="72"/>
  <c r="T108" i="72"/>
  <c r="S108" i="72"/>
  <c r="Q108" i="72"/>
  <c r="P108" i="72"/>
  <c r="O108" i="72"/>
  <c r="J108" i="72"/>
  <c r="I108" i="72"/>
  <c r="H108" i="72"/>
  <c r="F108" i="72"/>
  <c r="E108" i="72"/>
  <c r="D108" i="72"/>
  <c r="L106" i="72"/>
  <c r="L108" i="72" s="1"/>
  <c r="J106" i="72"/>
  <c r="F106" i="72"/>
  <c r="M106" i="72" s="1"/>
  <c r="AF103" i="72"/>
  <c r="AE103" i="72"/>
  <c r="AD103" i="72"/>
  <c r="AC103" i="72"/>
  <c r="AB103" i="72"/>
  <c r="AA103" i="72"/>
  <c r="Y103" i="72"/>
  <c r="X103" i="72"/>
  <c r="W103" i="72"/>
  <c r="V103" i="72"/>
  <c r="U103" i="72"/>
  <c r="T103" i="72"/>
  <c r="S103" i="72"/>
  <c r="Q103" i="72"/>
  <c r="P103" i="72"/>
  <c r="O103" i="72"/>
  <c r="M103" i="72"/>
  <c r="L103" i="72"/>
  <c r="I103" i="72"/>
  <c r="H103" i="72"/>
  <c r="E103" i="72"/>
  <c r="D103" i="72"/>
  <c r="L102" i="72"/>
  <c r="J102" i="72"/>
  <c r="J103" i="72" s="1"/>
  <c r="F102" i="72"/>
  <c r="M102" i="72" s="1"/>
  <c r="AH100" i="72"/>
  <c r="M100" i="72"/>
  <c r="L100" i="72"/>
  <c r="J100" i="72"/>
  <c r="F100" i="72"/>
  <c r="F103" i="72" s="1"/>
  <c r="AF97" i="72"/>
  <c r="AE97" i="72"/>
  <c r="AD97" i="72"/>
  <c r="AC97" i="72"/>
  <c r="AB97" i="72"/>
  <c r="AA97" i="72"/>
  <c r="Y97" i="72"/>
  <c r="X97" i="72"/>
  <c r="W97" i="72"/>
  <c r="V97" i="72"/>
  <c r="U97" i="72"/>
  <c r="T97" i="72"/>
  <c r="S97" i="72"/>
  <c r="Q97" i="72"/>
  <c r="P97" i="72"/>
  <c r="O97" i="72"/>
  <c r="J97" i="72"/>
  <c r="I97" i="72"/>
  <c r="H97" i="72"/>
  <c r="E97" i="72"/>
  <c r="D97" i="72"/>
  <c r="L95" i="72"/>
  <c r="J95" i="72"/>
  <c r="F95" i="72"/>
  <c r="M95" i="72" s="1"/>
  <c r="L94" i="72"/>
  <c r="J94" i="72"/>
  <c r="F94" i="72"/>
  <c r="M94" i="72" s="1"/>
  <c r="L93" i="72"/>
  <c r="J93" i="72"/>
  <c r="F93" i="72"/>
  <c r="F97" i="72" s="1"/>
  <c r="AF90" i="72"/>
  <c r="AE90" i="72"/>
  <c r="AD90" i="72"/>
  <c r="AC90" i="72"/>
  <c r="AB90" i="72"/>
  <c r="AA90" i="72"/>
  <c r="Y90" i="72"/>
  <c r="X90" i="72"/>
  <c r="W90" i="72"/>
  <c r="V90" i="72"/>
  <c r="U90" i="72"/>
  <c r="T90" i="72"/>
  <c r="S90" i="72"/>
  <c r="Q90" i="72"/>
  <c r="P90" i="72"/>
  <c r="O90" i="72"/>
  <c r="M90" i="72"/>
  <c r="L90" i="72"/>
  <c r="I90" i="72"/>
  <c r="H90" i="72"/>
  <c r="E90" i="72"/>
  <c r="D90" i="72"/>
  <c r="L88" i="72"/>
  <c r="J88" i="72"/>
  <c r="F88" i="72"/>
  <c r="M88" i="72" s="1"/>
  <c r="AH88" i="72" s="1"/>
  <c r="AH87" i="72"/>
  <c r="M87" i="72"/>
  <c r="L87" i="72"/>
  <c r="J87" i="72"/>
  <c r="J90" i="72" s="1"/>
  <c r="F87" i="72"/>
  <c r="F90" i="72" s="1"/>
  <c r="AF84" i="72"/>
  <c r="AE84" i="72"/>
  <c r="AD84" i="72"/>
  <c r="AC84" i="72"/>
  <c r="AB84" i="72"/>
  <c r="AA84" i="72"/>
  <c r="Y84" i="72"/>
  <c r="X84" i="72"/>
  <c r="W84" i="72"/>
  <c r="V84" i="72"/>
  <c r="U84" i="72"/>
  <c r="T84" i="72"/>
  <c r="S84" i="72"/>
  <c r="Q84" i="72"/>
  <c r="P84" i="72"/>
  <c r="O84" i="72"/>
  <c r="J84" i="72"/>
  <c r="I84" i="72"/>
  <c r="H84" i="72"/>
  <c r="E84" i="72"/>
  <c r="D84" i="72"/>
  <c r="L82" i="72"/>
  <c r="J82" i="72"/>
  <c r="F82" i="72"/>
  <c r="M82" i="72" s="1"/>
  <c r="M81" i="72"/>
  <c r="L81" i="72"/>
  <c r="L84" i="72" s="1"/>
  <c r="J81" i="72"/>
  <c r="F81" i="72"/>
  <c r="F84" i="72" s="1"/>
  <c r="AF78" i="72"/>
  <c r="AE78" i="72"/>
  <c r="AD78" i="72"/>
  <c r="AC78" i="72"/>
  <c r="AB78" i="72"/>
  <c r="AA78" i="72"/>
  <c r="Y78" i="72"/>
  <c r="X78" i="72"/>
  <c r="W78" i="72"/>
  <c r="V78" i="72"/>
  <c r="V110" i="72" s="1"/>
  <c r="U78" i="72"/>
  <c r="T78" i="72"/>
  <c r="S78" i="72"/>
  <c r="Q78" i="72"/>
  <c r="P78" i="72"/>
  <c r="O78" i="72"/>
  <c r="I78" i="72"/>
  <c r="H78" i="72"/>
  <c r="F78" i="72"/>
  <c r="E78" i="72"/>
  <c r="D78" i="72"/>
  <c r="L76" i="72"/>
  <c r="J76" i="72"/>
  <c r="F76" i="72"/>
  <c r="M76" i="72" s="1"/>
  <c r="L75" i="72"/>
  <c r="L78" i="72" s="1"/>
  <c r="J75" i="72"/>
  <c r="J78" i="72" s="1"/>
  <c r="F75" i="72"/>
  <c r="M75" i="72" s="1"/>
  <c r="AF72" i="72"/>
  <c r="AE72" i="72"/>
  <c r="AD72" i="72"/>
  <c r="AC72" i="72"/>
  <c r="AB72" i="72"/>
  <c r="AA72" i="72"/>
  <c r="Y72" i="72"/>
  <c r="X72" i="72"/>
  <c r="W72" i="72"/>
  <c r="V72" i="72"/>
  <c r="U72" i="72"/>
  <c r="T72" i="72"/>
  <c r="S72" i="72"/>
  <c r="Q72" i="72"/>
  <c r="P72" i="72"/>
  <c r="O72" i="72"/>
  <c r="I72" i="72"/>
  <c r="H72" i="72"/>
  <c r="E72" i="72"/>
  <c r="D72" i="72"/>
  <c r="L70" i="72"/>
  <c r="J70" i="72"/>
  <c r="F70" i="72"/>
  <c r="M70" i="72" s="1"/>
  <c r="L69" i="72"/>
  <c r="L72" i="72" s="1"/>
  <c r="J69" i="72"/>
  <c r="J72" i="72" s="1"/>
  <c r="F69" i="72"/>
  <c r="F72" i="72" s="1"/>
  <c r="AF66" i="72"/>
  <c r="AE66" i="72"/>
  <c r="AD66" i="72"/>
  <c r="AC66" i="72"/>
  <c r="AB66" i="72"/>
  <c r="AA66" i="72"/>
  <c r="Y66" i="72"/>
  <c r="X66" i="72"/>
  <c r="W66" i="72"/>
  <c r="V66" i="72"/>
  <c r="U66" i="72"/>
  <c r="T66" i="72"/>
  <c r="S66" i="72"/>
  <c r="Q66" i="72"/>
  <c r="P66" i="72"/>
  <c r="O66" i="72"/>
  <c r="I66" i="72"/>
  <c r="H66" i="72"/>
  <c r="E66" i="72"/>
  <c r="D66" i="72"/>
  <c r="M64" i="72"/>
  <c r="L64" i="72"/>
  <c r="J64" i="72"/>
  <c r="F64" i="72"/>
  <c r="L63" i="72"/>
  <c r="J63" i="72"/>
  <c r="F63" i="72"/>
  <c r="M63" i="72" s="1"/>
  <c r="L62" i="72"/>
  <c r="L66" i="72" s="1"/>
  <c r="J62" i="72"/>
  <c r="F62" i="72"/>
  <c r="M62" i="72" s="1"/>
  <c r="AH62" i="72" s="1"/>
  <c r="M61" i="72"/>
  <c r="L61" i="72"/>
  <c r="J61" i="72"/>
  <c r="J66" i="72" s="1"/>
  <c r="F61" i="72"/>
  <c r="F66" i="72" s="1"/>
  <c r="AF58" i="72"/>
  <c r="AE58" i="72"/>
  <c r="AD58" i="72"/>
  <c r="AC58" i="72"/>
  <c r="AB58" i="72"/>
  <c r="AA58" i="72"/>
  <c r="Y58" i="72"/>
  <c r="X58" i="72"/>
  <c r="W58" i="72"/>
  <c r="V58" i="72"/>
  <c r="U58" i="72"/>
  <c r="T58" i="72"/>
  <c r="S58" i="72"/>
  <c r="Q58" i="72"/>
  <c r="P58" i="72"/>
  <c r="O58" i="72"/>
  <c r="I58" i="72"/>
  <c r="H58" i="72"/>
  <c r="E58" i="72"/>
  <c r="D58" i="72"/>
  <c r="L57" i="72"/>
  <c r="J57" i="72"/>
  <c r="F57" i="72"/>
  <c r="M57" i="72" s="1"/>
  <c r="L56" i="72"/>
  <c r="J56" i="72"/>
  <c r="J58" i="72" s="1"/>
  <c r="F56" i="72"/>
  <c r="L55" i="72"/>
  <c r="J55" i="72"/>
  <c r="F55" i="72"/>
  <c r="M55" i="72" s="1"/>
  <c r="L54" i="72"/>
  <c r="J54" i="72"/>
  <c r="F54" i="72"/>
  <c r="M54" i="72" s="1"/>
  <c r="M53" i="72"/>
  <c r="L53" i="72"/>
  <c r="L58" i="72" s="1"/>
  <c r="J53" i="72"/>
  <c r="F53" i="72"/>
  <c r="AF50" i="72"/>
  <c r="AE50" i="72"/>
  <c r="AD50" i="72"/>
  <c r="AC50" i="72"/>
  <c r="AB50" i="72"/>
  <c r="AA50" i="72"/>
  <c r="Y50" i="72"/>
  <c r="X50" i="72"/>
  <c r="W50" i="72"/>
  <c r="V50" i="72"/>
  <c r="U50" i="72"/>
  <c r="T50" i="72"/>
  <c r="S50" i="72"/>
  <c r="Q50" i="72"/>
  <c r="P50" i="72"/>
  <c r="O50" i="72"/>
  <c r="I50" i="72"/>
  <c r="H50" i="72"/>
  <c r="E50" i="72"/>
  <c r="D50" i="72"/>
  <c r="L49" i="72"/>
  <c r="J49" i="72"/>
  <c r="F49" i="72"/>
  <c r="M49" i="72" s="1"/>
  <c r="L48" i="72"/>
  <c r="J48" i="72"/>
  <c r="M48" i="72" s="1"/>
  <c r="F48" i="72"/>
  <c r="M47" i="72"/>
  <c r="L47" i="72"/>
  <c r="J47" i="72"/>
  <c r="F47" i="72"/>
  <c r="L46" i="72"/>
  <c r="J46" i="72"/>
  <c r="F46" i="72"/>
  <c r="M46" i="72" s="1"/>
  <c r="L45" i="72"/>
  <c r="L50" i="72" s="1"/>
  <c r="J45" i="72"/>
  <c r="J50" i="72" s="1"/>
  <c r="F45" i="72"/>
  <c r="M45" i="72" s="1"/>
  <c r="AF42" i="72"/>
  <c r="AE42" i="72"/>
  <c r="AD42" i="72"/>
  <c r="AC42" i="72"/>
  <c r="AB42" i="72"/>
  <c r="Y42" i="72"/>
  <c r="X42" i="72"/>
  <c r="W42" i="72"/>
  <c r="V42" i="72"/>
  <c r="U42" i="72"/>
  <c r="U110" i="72" s="1"/>
  <c r="T42" i="72"/>
  <c r="S42" i="72"/>
  <c r="Q42" i="72"/>
  <c r="P42" i="72"/>
  <c r="O42" i="72"/>
  <c r="I42" i="72"/>
  <c r="H42" i="72"/>
  <c r="E42" i="72"/>
  <c r="E110" i="72" s="1"/>
  <c r="D42" i="72"/>
  <c r="L41" i="72"/>
  <c r="J41" i="72"/>
  <c r="F41" i="72"/>
  <c r="M41" i="72" s="1"/>
  <c r="L40" i="72"/>
  <c r="J40" i="72"/>
  <c r="F40" i="72"/>
  <c r="M40" i="72" s="1"/>
  <c r="L39" i="72"/>
  <c r="J39" i="72"/>
  <c r="F39" i="72"/>
  <c r="L38" i="72"/>
  <c r="J38" i="72"/>
  <c r="F38" i="72"/>
  <c r="M38" i="72" s="1"/>
  <c r="L37" i="72"/>
  <c r="J37" i="72"/>
  <c r="F37" i="72"/>
  <c r="M37" i="72" s="1"/>
  <c r="L36" i="72"/>
  <c r="J36" i="72"/>
  <c r="F36" i="72"/>
  <c r="L35" i="72"/>
  <c r="J35" i="72"/>
  <c r="F35" i="72"/>
  <c r="M35" i="72" s="1"/>
  <c r="AA35" i="72" s="1"/>
  <c r="AA42" i="72" s="1"/>
  <c r="L34" i="72"/>
  <c r="J34" i="72"/>
  <c r="F34" i="72"/>
  <c r="M34" i="72" s="1"/>
  <c r="L33" i="72"/>
  <c r="J33" i="72"/>
  <c r="F33" i="72"/>
  <c r="M33" i="72" s="1"/>
  <c r="L32" i="72"/>
  <c r="J32" i="72"/>
  <c r="F32" i="72"/>
  <c r="M32" i="72" s="1"/>
  <c r="L31" i="72"/>
  <c r="L42" i="72" s="1"/>
  <c r="J31" i="72"/>
  <c r="F31" i="72"/>
  <c r="AF28" i="72"/>
  <c r="AF110" i="72" s="1"/>
  <c r="AE28" i="72"/>
  <c r="AE110" i="72" s="1"/>
  <c r="AD28" i="72"/>
  <c r="AD110" i="72" s="1"/>
  <c r="AC28" i="72"/>
  <c r="AC110" i="72" s="1"/>
  <c r="AB28" i="72"/>
  <c r="Y28" i="72"/>
  <c r="Y110" i="72" s="1"/>
  <c r="X28" i="72"/>
  <c r="W28" i="72"/>
  <c r="W110" i="72" s="1"/>
  <c r="V28" i="72"/>
  <c r="U28" i="72"/>
  <c r="T28" i="72"/>
  <c r="T110" i="72" s="1"/>
  <c r="S28" i="72"/>
  <c r="Q28" i="72"/>
  <c r="Q110" i="72" s="1"/>
  <c r="P28" i="72"/>
  <c r="P110" i="72" s="1"/>
  <c r="O28" i="72"/>
  <c r="O110" i="72" s="1"/>
  <c r="I28" i="72"/>
  <c r="H28" i="72"/>
  <c r="E28" i="72"/>
  <c r="D28" i="72"/>
  <c r="M26" i="72"/>
  <c r="L26" i="72"/>
  <c r="J26" i="72"/>
  <c r="F26" i="72"/>
  <c r="L25" i="72"/>
  <c r="J25" i="72"/>
  <c r="F25" i="72"/>
  <c r="M25" i="72" s="1"/>
  <c r="L24" i="72"/>
  <c r="J24" i="72"/>
  <c r="F24" i="72"/>
  <c r="M24" i="72" s="1"/>
  <c r="M23" i="72"/>
  <c r="L23" i="72"/>
  <c r="J23" i="72"/>
  <c r="F23" i="72"/>
  <c r="L22" i="72"/>
  <c r="J22" i="72"/>
  <c r="F22" i="72"/>
  <c r="M22" i="72" s="1"/>
  <c r="L21" i="72"/>
  <c r="J21" i="72"/>
  <c r="F21" i="72"/>
  <c r="M21" i="72" s="1"/>
  <c r="AA20" i="72"/>
  <c r="M20" i="72"/>
  <c r="L20" i="72"/>
  <c r="J20" i="72"/>
  <c r="F20" i="72"/>
  <c r="L19" i="72"/>
  <c r="J19" i="72"/>
  <c r="M19" i="72" s="1"/>
  <c r="F19" i="72"/>
  <c r="L18" i="72"/>
  <c r="J18" i="72"/>
  <c r="F18" i="72"/>
  <c r="M17" i="72"/>
  <c r="L17" i="72"/>
  <c r="J17" i="72"/>
  <c r="F17" i="72"/>
  <c r="L16" i="72"/>
  <c r="J16" i="72"/>
  <c r="F16" i="72"/>
  <c r="M16" i="72" s="1"/>
  <c r="AA16" i="72" s="1"/>
  <c r="AA28" i="72" s="1"/>
  <c r="AA110" i="72" s="1"/>
  <c r="L15" i="72"/>
  <c r="J15" i="72"/>
  <c r="F15" i="72"/>
  <c r="L14" i="72"/>
  <c r="J14" i="72"/>
  <c r="F14" i="72"/>
  <c r="M14" i="72" s="1"/>
  <c r="M13" i="72"/>
  <c r="L13" i="72"/>
  <c r="J13" i="72"/>
  <c r="F13" i="72"/>
  <c r="M12" i="72"/>
  <c r="L12" i="72"/>
  <c r="J12" i="72"/>
  <c r="F12" i="72"/>
  <c r="L11" i="72"/>
  <c r="J11" i="72"/>
  <c r="J28" i="72" s="1"/>
  <c r="F11" i="72"/>
  <c r="M11" i="72" s="1"/>
  <c r="J118" i="71"/>
  <c r="J117" i="71"/>
  <c r="J115" i="71"/>
  <c r="H115" i="71"/>
  <c r="J114" i="71"/>
  <c r="AF108" i="71"/>
  <c r="AE108" i="71"/>
  <c r="AD108" i="71"/>
  <c r="AC108" i="71"/>
  <c r="AB108" i="71"/>
  <c r="AA108" i="71"/>
  <c r="Y108" i="71"/>
  <c r="X108" i="71"/>
  <c r="W108" i="71"/>
  <c r="V108" i="71"/>
  <c r="U108" i="71"/>
  <c r="T108" i="71"/>
  <c r="S108" i="71"/>
  <c r="Q108" i="71"/>
  <c r="P108" i="71"/>
  <c r="O108" i="71"/>
  <c r="L108" i="71"/>
  <c r="J108" i="71"/>
  <c r="I108" i="71"/>
  <c r="H108" i="71"/>
  <c r="F108" i="71"/>
  <c r="E108" i="71"/>
  <c r="D108" i="71"/>
  <c r="L106" i="71"/>
  <c r="J106" i="71"/>
  <c r="F106" i="71"/>
  <c r="M106" i="71" s="1"/>
  <c r="AF103" i="71"/>
  <c r="AE103" i="71"/>
  <c r="AD103" i="71"/>
  <c r="AC103" i="71"/>
  <c r="AB103" i="71"/>
  <c r="AA103" i="71"/>
  <c r="Y103" i="71"/>
  <c r="X103" i="71"/>
  <c r="W103" i="71"/>
  <c r="V103" i="71"/>
  <c r="U103" i="71"/>
  <c r="T103" i="71"/>
  <c r="S103" i="71"/>
  <c r="Q103" i="71"/>
  <c r="P103" i="71"/>
  <c r="O103" i="71"/>
  <c r="L103" i="71"/>
  <c r="I103" i="71"/>
  <c r="H103" i="71"/>
  <c r="E103" i="71"/>
  <c r="D103" i="71"/>
  <c r="L102" i="71"/>
  <c r="J102" i="71"/>
  <c r="F102" i="71"/>
  <c r="L100" i="71"/>
  <c r="J100" i="71"/>
  <c r="J103" i="71" s="1"/>
  <c r="F100" i="71"/>
  <c r="M100" i="71" s="1"/>
  <c r="AF97" i="71"/>
  <c r="AE97" i="71"/>
  <c r="AD97" i="71"/>
  <c r="AC97" i="71"/>
  <c r="AB97" i="71"/>
  <c r="AA97" i="71"/>
  <c r="Y97" i="71"/>
  <c r="X97" i="71"/>
  <c r="W97" i="71"/>
  <c r="V97" i="71"/>
  <c r="U97" i="71"/>
  <c r="T97" i="71"/>
  <c r="S97" i="71"/>
  <c r="Q97" i="71"/>
  <c r="P97" i="71"/>
  <c r="O97" i="71"/>
  <c r="J97" i="71"/>
  <c r="I97" i="71"/>
  <c r="H97" i="71"/>
  <c r="E97" i="71"/>
  <c r="D97" i="71"/>
  <c r="L95" i="71"/>
  <c r="J95" i="71"/>
  <c r="F95" i="71"/>
  <c r="M95" i="71" s="1"/>
  <c r="M94" i="71"/>
  <c r="L94" i="71"/>
  <c r="L97" i="71" s="1"/>
  <c r="J94" i="71"/>
  <c r="F94" i="71"/>
  <c r="L93" i="71"/>
  <c r="J93" i="71"/>
  <c r="F93" i="71"/>
  <c r="F97" i="71" s="1"/>
  <c r="AF90" i="71"/>
  <c r="AE90" i="71"/>
  <c r="AD90" i="71"/>
  <c r="AC90" i="71"/>
  <c r="AB90" i="71"/>
  <c r="AA90" i="71"/>
  <c r="Y90" i="71"/>
  <c r="X90" i="71"/>
  <c r="W90" i="71"/>
  <c r="V90" i="71"/>
  <c r="U90" i="71"/>
  <c r="T90" i="71"/>
  <c r="S90" i="71"/>
  <c r="Q90" i="71"/>
  <c r="P90" i="71"/>
  <c r="O90" i="71"/>
  <c r="L90" i="71"/>
  <c r="I90" i="71"/>
  <c r="H90" i="71"/>
  <c r="E90" i="71"/>
  <c r="D90" i="71"/>
  <c r="L88" i="71"/>
  <c r="J88" i="71"/>
  <c r="F88" i="71"/>
  <c r="L87" i="71"/>
  <c r="J87" i="71"/>
  <c r="J90" i="71" s="1"/>
  <c r="F87" i="71"/>
  <c r="M87" i="71" s="1"/>
  <c r="AF84" i="71"/>
  <c r="AE84" i="71"/>
  <c r="AD84" i="71"/>
  <c r="AC84" i="71"/>
  <c r="AB84" i="71"/>
  <c r="AA84" i="71"/>
  <c r="Y84" i="71"/>
  <c r="X84" i="71"/>
  <c r="W84" i="71"/>
  <c r="V84" i="71"/>
  <c r="U84" i="71"/>
  <c r="T84" i="71"/>
  <c r="S84" i="71"/>
  <c r="Q84" i="71"/>
  <c r="P84" i="71"/>
  <c r="O84" i="71"/>
  <c r="L84" i="71"/>
  <c r="J84" i="71"/>
  <c r="I84" i="71"/>
  <c r="H84" i="71"/>
  <c r="E84" i="71"/>
  <c r="D84" i="71"/>
  <c r="L82" i="71"/>
  <c r="J82" i="71"/>
  <c r="M82" i="71" s="1"/>
  <c r="F82" i="71"/>
  <c r="AH81" i="71"/>
  <c r="M81" i="71"/>
  <c r="L81" i="71"/>
  <c r="J81" i="71"/>
  <c r="F81" i="71"/>
  <c r="F84" i="71" s="1"/>
  <c r="AE78" i="71"/>
  <c r="AD78" i="71"/>
  <c r="AC78" i="71"/>
  <c r="AB78" i="71"/>
  <c r="AA78" i="71"/>
  <c r="Y78" i="71"/>
  <c r="X78" i="71"/>
  <c r="W78" i="71"/>
  <c r="W110" i="71" s="1"/>
  <c r="V78" i="71"/>
  <c r="U78" i="71"/>
  <c r="T78" i="71"/>
  <c r="S78" i="71"/>
  <c r="Q78" i="71"/>
  <c r="P78" i="71"/>
  <c r="O78" i="71"/>
  <c r="I78" i="71"/>
  <c r="H78" i="71"/>
  <c r="E78" i="71"/>
  <c r="D78" i="71"/>
  <c r="L76" i="71"/>
  <c r="J76" i="71"/>
  <c r="F76" i="71"/>
  <c r="F78" i="71" s="1"/>
  <c r="M75" i="71"/>
  <c r="L75" i="71"/>
  <c r="L78" i="71" s="1"/>
  <c r="J75" i="71"/>
  <c r="J78" i="71" s="1"/>
  <c r="F75" i="71"/>
  <c r="AF72" i="71"/>
  <c r="AE72" i="71"/>
  <c r="AD72" i="71"/>
  <c r="AC72" i="71"/>
  <c r="AB72" i="71"/>
  <c r="AA72" i="71"/>
  <c r="Y72" i="71"/>
  <c r="X72" i="71"/>
  <c r="W72" i="71"/>
  <c r="V72" i="71"/>
  <c r="U72" i="71"/>
  <c r="T72" i="71"/>
  <c r="S72" i="71"/>
  <c r="Q72" i="71"/>
  <c r="P72" i="71"/>
  <c r="O72" i="71"/>
  <c r="L72" i="71"/>
  <c r="I72" i="71"/>
  <c r="H72" i="71"/>
  <c r="H110" i="71" s="1"/>
  <c r="F72" i="71"/>
  <c r="E72" i="71"/>
  <c r="D72" i="71"/>
  <c r="L70" i="71"/>
  <c r="J70" i="71"/>
  <c r="F70" i="71"/>
  <c r="M70" i="71" s="1"/>
  <c r="L69" i="71"/>
  <c r="J69" i="71"/>
  <c r="J72" i="71" s="1"/>
  <c r="F69" i="71"/>
  <c r="AF66" i="71"/>
  <c r="AE66" i="71"/>
  <c r="AD66" i="71"/>
  <c r="AC66" i="71"/>
  <c r="AB66" i="71"/>
  <c r="AA66" i="71"/>
  <c r="Y66" i="71"/>
  <c r="X66" i="71"/>
  <c r="W66" i="71"/>
  <c r="V66" i="71"/>
  <c r="U66" i="71"/>
  <c r="T66" i="71"/>
  <c r="S66" i="71"/>
  <c r="Q66" i="71"/>
  <c r="P66" i="71"/>
  <c r="O66" i="71"/>
  <c r="I66" i="71"/>
  <c r="H66" i="71"/>
  <c r="E66" i="71"/>
  <c r="D66" i="71"/>
  <c r="M64" i="71"/>
  <c r="L64" i="71"/>
  <c r="J64" i="71"/>
  <c r="F64" i="71"/>
  <c r="L63" i="71"/>
  <c r="J63" i="71"/>
  <c r="F63" i="71"/>
  <c r="M63" i="71" s="1"/>
  <c r="L62" i="71"/>
  <c r="J62" i="71"/>
  <c r="F62" i="71"/>
  <c r="M62" i="71" s="1"/>
  <c r="L61" i="71"/>
  <c r="J61" i="71"/>
  <c r="J66" i="71" s="1"/>
  <c r="F61" i="71"/>
  <c r="M61" i="71" s="1"/>
  <c r="AF58" i="71"/>
  <c r="AE58" i="71"/>
  <c r="AD58" i="71"/>
  <c r="AC58" i="71"/>
  <c r="AB58" i="71"/>
  <c r="AA58" i="71"/>
  <c r="Y58" i="71"/>
  <c r="X58" i="71"/>
  <c r="W58" i="71"/>
  <c r="V58" i="71"/>
  <c r="U58" i="71"/>
  <c r="T58" i="71"/>
  <c r="S58" i="71"/>
  <c r="Q58" i="71"/>
  <c r="P58" i="71"/>
  <c r="O58" i="71"/>
  <c r="L58" i="71"/>
  <c r="I58" i="71"/>
  <c r="H58" i="71"/>
  <c r="E58" i="71"/>
  <c r="D58" i="71"/>
  <c r="L57" i="71"/>
  <c r="J57" i="71"/>
  <c r="M57" i="71" s="1"/>
  <c r="F57" i="71"/>
  <c r="M56" i="71"/>
  <c r="L56" i="71"/>
  <c r="J56" i="71"/>
  <c r="J58" i="71" s="1"/>
  <c r="F56" i="71"/>
  <c r="L55" i="71"/>
  <c r="J55" i="71"/>
  <c r="F55" i="71"/>
  <c r="M55" i="71" s="1"/>
  <c r="L54" i="71"/>
  <c r="J54" i="71"/>
  <c r="F54" i="71"/>
  <c r="M54" i="71" s="1"/>
  <c r="AH53" i="71" s="1"/>
  <c r="M53" i="71"/>
  <c r="L53" i="71"/>
  <c r="J53" i="71"/>
  <c r="F53" i="71"/>
  <c r="F58" i="71" s="1"/>
  <c r="AF50" i="71"/>
  <c r="AE50" i="71"/>
  <c r="AD50" i="71"/>
  <c r="AC50" i="71"/>
  <c r="AB50" i="71"/>
  <c r="AA50" i="71"/>
  <c r="Y50" i="71"/>
  <c r="X50" i="71"/>
  <c r="W50" i="71"/>
  <c r="V50" i="71"/>
  <c r="U50" i="71"/>
  <c r="T50" i="71"/>
  <c r="S50" i="71"/>
  <c r="Q50" i="71"/>
  <c r="P50" i="71"/>
  <c r="O50" i="71"/>
  <c r="J50" i="71"/>
  <c r="I50" i="71"/>
  <c r="H50" i="71"/>
  <c r="E50" i="71"/>
  <c r="D50" i="71"/>
  <c r="L49" i="71"/>
  <c r="J49" i="71"/>
  <c r="F49" i="71"/>
  <c r="M49" i="71" s="1"/>
  <c r="L48" i="71"/>
  <c r="J48" i="71"/>
  <c r="F48" i="71"/>
  <c r="M48" i="71" s="1"/>
  <c r="M47" i="71"/>
  <c r="L47" i="71"/>
  <c r="J47" i="71"/>
  <c r="F47" i="71"/>
  <c r="L46" i="71"/>
  <c r="J46" i="71"/>
  <c r="F46" i="71"/>
  <c r="M46" i="71" s="1"/>
  <c r="M45" i="71"/>
  <c r="L45" i="71"/>
  <c r="L50" i="71" s="1"/>
  <c r="J45" i="71"/>
  <c r="F45" i="71"/>
  <c r="AF42" i="71"/>
  <c r="AE42" i="71"/>
  <c r="AD42" i="71"/>
  <c r="AC42" i="71"/>
  <c r="AB42" i="71"/>
  <c r="AA42" i="71"/>
  <c r="Y42" i="71"/>
  <c r="X42" i="71"/>
  <c r="W42" i="71"/>
  <c r="V42" i="71"/>
  <c r="V110" i="71" s="1"/>
  <c r="U42" i="71"/>
  <c r="T42" i="71"/>
  <c r="S42" i="71"/>
  <c r="Q42" i="71"/>
  <c r="P42" i="71"/>
  <c r="O42" i="71"/>
  <c r="I42" i="71"/>
  <c r="H42" i="71"/>
  <c r="E42" i="71"/>
  <c r="D42" i="71"/>
  <c r="L41" i="71"/>
  <c r="J41" i="71"/>
  <c r="F41" i="71"/>
  <c r="M41" i="71" s="1"/>
  <c r="L40" i="71"/>
  <c r="J40" i="71"/>
  <c r="M40" i="71" s="1"/>
  <c r="F40" i="71"/>
  <c r="M39" i="71"/>
  <c r="L39" i="71"/>
  <c r="J39" i="71"/>
  <c r="F39" i="71"/>
  <c r="L38" i="71"/>
  <c r="J38" i="71"/>
  <c r="F38" i="71"/>
  <c r="M38" i="71" s="1"/>
  <c r="L37" i="71"/>
  <c r="J37" i="71"/>
  <c r="M37" i="71" s="1"/>
  <c r="F37" i="71"/>
  <c r="M36" i="71"/>
  <c r="L36" i="71"/>
  <c r="J36" i="71"/>
  <c r="F36" i="71"/>
  <c r="L35" i="71"/>
  <c r="J35" i="71"/>
  <c r="F35" i="71"/>
  <c r="M35" i="71" s="1"/>
  <c r="M34" i="71"/>
  <c r="L34" i="71"/>
  <c r="J34" i="71"/>
  <c r="F34" i="71"/>
  <c r="L33" i="71"/>
  <c r="L42" i="71" s="1"/>
  <c r="J33" i="71"/>
  <c r="J42" i="71" s="1"/>
  <c r="F33" i="71"/>
  <c r="L32" i="71"/>
  <c r="J32" i="71"/>
  <c r="F32" i="71"/>
  <c r="M32" i="71" s="1"/>
  <c r="M31" i="71"/>
  <c r="L31" i="71"/>
  <c r="J31" i="71"/>
  <c r="F31" i="71"/>
  <c r="AF28" i="71"/>
  <c r="AE28" i="71"/>
  <c r="AE110" i="71" s="1"/>
  <c r="AD28" i="71"/>
  <c r="AD110" i="71" s="1"/>
  <c r="AB28" i="71"/>
  <c r="AA28" i="71"/>
  <c r="Y28" i="71"/>
  <c r="X28" i="71"/>
  <c r="X110" i="71" s="1"/>
  <c r="W28" i="71"/>
  <c r="V28" i="71"/>
  <c r="U28" i="71"/>
  <c r="T28" i="71"/>
  <c r="T110" i="71" s="1"/>
  <c r="S28" i="71"/>
  <c r="S110" i="71" s="1"/>
  <c r="Q28" i="71"/>
  <c r="Q110" i="71" s="1"/>
  <c r="P28" i="71"/>
  <c r="P110" i="71" s="1"/>
  <c r="O28" i="71"/>
  <c r="O110" i="71" s="1"/>
  <c r="I28" i="71"/>
  <c r="I110" i="71" s="1"/>
  <c r="H28" i="71"/>
  <c r="E28" i="71"/>
  <c r="D28" i="71"/>
  <c r="D110" i="71" s="1"/>
  <c r="L26" i="71"/>
  <c r="J26" i="71"/>
  <c r="F26" i="71"/>
  <c r="M26" i="71" s="1"/>
  <c r="L25" i="71"/>
  <c r="J25" i="71"/>
  <c r="F25" i="71"/>
  <c r="M25" i="71" s="1"/>
  <c r="L24" i="71"/>
  <c r="J24" i="71"/>
  <c r="F24" i="71"/>
  <c r="M24" i="71" s="1"/>
  <c r="L23" i="71"/>
  <c r="J23" i="71"/>
  <c r="F23" i="71"/>
  <c r="M23" i="71" s="1"/>
  <c r="L22" i="71"/>
  <c r="J22" i="71"/>
  <c r="F22" i="71"/>
  <c r="M22" i="71" s="1"/>
  <c r="L21" i="71"/>
  <c r="J21" i="71"/>
  <c r="F21" i="71"/>
  <c r="M21" i="71" s="1"/>
  <c r="L20" i="71"/>
  <c r="J20" i="71"/>
  <c r="F20" i="71"/>
  <c r="M20" i="71" s="1"/>
  <c r="L19" i="71"/>
  <c r="J19" i="71"/>
  <c r="F19" i="71"/>
  <c r="M19" i="71" s="1"/>
  <c r="L18" i="71"/>
  <c r="J18" i="71"/>
  <c r="F18" i="71"/>
  <c r="M18" i="71" s="1"/>
  <c r="L17" i="71"/>
  <c r="J17" i="71"/>
  <c r="F17" i="71"/>
  <c r="M17" i="71" s="1"/>
  <c r="L16" i="71"/>
  <c r="J16" i="71"/>
  <c r="F16" i="71"/>
  <c r="M16" i="71" s="1"/>
  <c r="M15" i="71"/>
  <c r="AC15" i="71" s="1"/>
  <c r="AC28" i="71" s="1"/>
  <c r="AC110" i="71" s="1"/>
  <c r="L15" i="71"/>
  <c r="J15" i="71"/>
  <c r="F15" i="71"/>
  <c r="L14" i="71"/>
  <c r="J14" i="71"/>
  <c r="F14" i="71"/>
  <c r="M14" i="71" s="1"/>
  <c r="L13" i="71"/>
  <c r="J13" i="71"/>
  <c r="F13" i="71"/>
  <c r="M13" i="71" s="1"/>
  <c r="L12" i="71"/>
  <c r="J12" i="71"/>
  <c r="M12" i="71" s="1"/>
  <c r="F12" i="71"/>
  <c r="M11" i="71"/>
  <c r="L11" i="71"/>
  <c r="L28" i="71" s="1"/>
  <c r="J11" i="71"/>
  <c r="J28" i="71" s="1"/>
  <c r="J110" i="71" s="1"/>
  <c r="F11" i="71"/>
  <c r="J118" i="70"/>
  <c r="J117" i="70"/>
  <c r="J115" i="70"/>
  <c r="J114" i="70"/>
  <c r="AF108" i="70"/>
  <c r="AE108" i="70"/>
  <c r="AD108" i="70"/>
  <c r="AC108" i="70"/>
  <c r="AB108" i="70"/>
  <c r="AA108" i="70"/>
  <c r="Y108" i="70"/>
  <c r="X108" i="70"/>
  <c r="W108" i="70"/>
  <c r="V108" i="70"/>
  <c r="U108" i="70"/>
  <c r="T108" i="70"/>
  <c r="S108" i="70"/>
  <c r="Q108" i="70"/>
  <c r="P108" i="70"/>
  <c r="O108" i="70"/>
  <c r="J108" i="70"/>
  <c r="I108" i="70"/>
  <c r="H108" i="70"/>
  <c r="F108" i="70"/>
  <c r="E108" i="70"/>
  <c r="D108" i="70"/>
  <c r="M106" i="70"/>
  <c r="M108" i="70" s="1"/>
  <c r="L106" i="70"/>
  <c r="L108" i="70" s="1"/>
  <c r="J106" i="70"/>
  <c r="F106" i="70"/>
  <c r="AF103" i="70"/>
  <c r="AE103" i="70"/>
  <c r="AD103" i="70"/>
  <c r="AC103" i="70"/>
  <c r="AB103" i="70"/>
  <c r="AA103" i="70"/>
  <c r="Y103" i="70"/>
  <c r="X103" i="70"/>
  <c r="W103" i="70"/>
  <c r="V103" i="70"/>
  <c r="U103" i="70"/>
  <c r="T103" i="70"/>
  <c r="S103" i="70"/>
  <c r="Q103" i="70"/>
  <c r="P103" i="70"/>
  <c r="O103" i="70"/>
  <c r="L103" i="70"/>
  <c r="I103" i="70"/>
  <c r="H103" i="70"/>
  <c r="E103" i="70"/>
  <c r="D103" i="70"/>
  <c r="M102" i="70"/>
  <c r="L102" i="70"/>
  <c r="J102" i="70"/>
  <c r="F102" i="70"/>
  <c r="L100" i="70"/>
  <c r="J100" i="70"/>
  <c r="J103" i="70" s="1"/>
  <c r="F100" i="70"/>
  <c r="F103" i="70" s="1"/>
  <c r="AF97" i="70"/>
  <c r="AE97" i="70"/>
  <c r="AD97" i="70"/>
  <c r="AC97" i="70"/>
  <c r="AB97" i="70"/>
  <c r="AA97" i="70"/>
  <c r="Y97" i="70"/>
  <c r="X97" i="70"/>
  <c r="W97" i="70"/>
  <c r="V97" i="70"/>
  <c r="U97" i="70"/>
  <c r="T97" i="70"/>
  <c r="S97" i="70"/>
  <c r="Q97" i="70"/>
  <c r="P97" i="70"/>
  <c r="O97" i="70"/>
  <c r="L97" i="70"/>
  <c r="I97" i="70"/>
  <c r="H97" i="70"/>
  <c r="E97" i="70"/>
  <c r="D97" i="70"/>
  <c r="L95" i="70"/>
  <c r="J95" i="70"/>
  <c r="F95" i="70"/>
  <c r="M95" i="70" s="1"/>
  <c r="M94" i="70"/>
  <c r="L94" i="70"/>
  <c r="J94" i="70"/>
  <c r="F94" i="70"/>
  <c r="F97" i="70" s="1"/>
  <c r="M93" i="70"/>
  <c r="L93" i="70"/>
  <c r="J93" i="70"/>
  <c r="J97" i="70" s="1"/>
  <c r="F93" i="70"/>
  <c r="AF90" i="70"/>
  <c r="AE90" i="70"/>
  <c r="AD90" i="70"/>
  <c r="AC90" i="70"/>
  <c r="AB90" i="70"/>
  <c r="AA90" i="70"/>
  <c r="Y90" i="70"/>
  <c r="X90" i="70"/>
  <c r="W90" i="70"/>
  <c r="V90" i="70"/>
  <c r="U90" i="70"/>
  <c r="T90" i="70"/>
  <c r="S90" i="70"/>
  <c r="Q90" i="70"/>
  <c r="P90" i="70"/>
  <c r="O90" i="70"/>
  <c r="L90" i="70"/>
  <c r="I90" i="70"/>
  <c r="H90" i="70"/>
  <c r="E90" i="70"/>
  <c r="D90" i="70"/>
  <c r="M88" i="70"/>
  <c r="L88" i="70"/>
  <c r="J88" i="70"/>
  <c r="F88" i="70"/>
  <c r="L87" i="70"/>
  <c r="J87" i="70"/>
  <c r="J90" i="70" s="1"/>
  <c r="F87" i="70"/>
  <c r="F90" i="70" s="1"/>
  <c r="AF84" i="70"/>
  <c r="AE84" i="70"/>
  <c r="AD84" i="70"/>
  <c r="AC84" i="70"/>
  <c r="AB84" i="70"/>
  <c r="AA84" i="70"/>
  <c r="Y84" i="70"/>
  <c r="X84" i="70"/>
  <c r="W84" i="70"/>
  <c r="V84" i="70"/>
  <c r="U84" i="70"/>
  <c r="T84" i="70"/>
  <c r="S84" i="70"/>
  <c r="Q84" i="70"/>
  <c r="P84" i="70"/>
  <c r="O84" i="70"/>
  <c r="L84" i="70"/>
  <c r="I84" i="70"/>
  <c r="H84" i="70"/>
  <c r="E84" i="70"/>
  <c r="D84" i="70"/>
  <c r="L82" i="70"/>
  <c r="J82" i="70"/>
  <c r="F82" i="70"/>
  <c r="M82" i="70" s="1"/>
  <c r="L81" i="70"/>
  <c r="J81" i="70"/>
  <c r="J84" i="70" s="1"/>
  <c r="F81" i="70"/>
  <c r="F84" i="70" s="1"/>
  <c r="AF78" i="70"/>
  <c r="AE78" i="70"/>
  <c r="AD78" i="70"/>
  <c r="AC78" i="70"/>
  <c r="AB78" i="70"/>
  <c r="Y78" i="70"/>
  <c r="X78" i="70"/>
  <c r="W78" i="70"/>
  <c r="V78" i="70"/>
  <c r="U78" i="70"/>
  <c r="T78" i="70"/>
  <c r="S78" i="70"/>
  <c r="Q78" i="70"/>
  <c r="P78" i="70"/>
  <c r="O78" i="70"/>
  <c r="L78" i="70"/>
  <c r="I78" i="70"/>
  <c r="H78" i="70"/>
  <c r="E78" i="70"/>
  <c r="D78" i="70"/>
  <c r="M76" i="70"/>
  <c r="L76" i="70"/>
  <c r="J76" i="70"/>
  <c r="F76" i="70"/>
  <c r="AH75" i="70"/>
  <c r="M75" i="70"/>
  <c r="M78" i="70" s="1"/>
  <c r="L75" i="70"/>
  <c r="J75" i="70"/>
  <c r="J78" i="70" s="1"/>
  <c r="F75" i="70"/>
  <c r="F78" i="70" s="1"/>
  <c r="AF72" i="70"/>
  <c r="AE72" i="70"/>
  <c r="AD72" i="70"/>
  <c r="AC72" i="70"/>
  <c r="AB72" i="70"/>
  <c r="AA72" i="70"/>
  <c r="Y72" i="70"/>
  <c r="X72" i="70"/>
  <c r="W72" i="70"/>
  <c r="V72" i="70"/>
  <c r="U72" i="70"/>
  <c r="T72" i="70"/>
  <c r="S72" i="70"/>
  <c r="Q72" i="70"/>
  <c r="P72" i="70"/>
  <c r="O72" i="70"/>
  <c r="J72" i="70"/>
  <c r="I72" i="70"/>
  <c r="H72" i="70"/>
  <c r="E72" i="70"/>
  <c r="D72" i="70"/>
  <c r="M70" i="70"/>
  <c r="L70" i="70"/>
  <c r="J70" i="70"/>
  <c r="F70" i="70"/>
  <c r="M69" i="70"/>
  <c r="L69" i="70"/>
  <c r="L72" i="70" s="1"/>
  <c r="J69" i="70"/>
  <c r="F69" i="70"/>
  <c r="F72" i="70" s="1"/>
  <c r="AF66" i="70"/>
  <c r="AE66" i="70"/>
  <c r="AD66" i="70"/>
  <c r="AC66" i="70"/>
  <c r="AB66" i="70"/>
  <c r="AA66" i="70"/>
  <c r="Y66" i="70"/>
  <c r="X66" i="70"/>
  <c r="W66" i="70"/>
  <c r="V66" i="70"/>
  <c r="U66" i="70"/>
  <c r="T66" i="70"/>
  <c r="S66" i="70"/>
  <c r="Q66" i="70"/>
  <c r="P66" i="70"/>
  <c r="O66" i="70"/>
  <c r="I66" i="70"/>
  <c r="H66" i="70"/>
  <c r="E66" i="70"/>
  <c r="D66" i="70"/>
  <c r="L64" i="70"/>
  <c r="J64" i="70"/>
  <c r="F64" i="70"/>
  <c r="M64" i="70" s="1"/>
  <c r="M63" i="70"/>
  <c r="L63" i="70"/>
  <c r="J63" i="70"/>
  <c r="F63" i="70"/>
  <c r="L62" i="70"/>
  <c r="J62" i="70"/>
  <c r="F62" i="70"/>
  <c r="M62" i="70" s="1"/>
  <c r="L61" i="70"/>
  <c r="L66" i="70" s="1"/>
  <c r="J61" i="70"/>
  <c r="J66" i="70" s="1"/>
  <c r="F61" i="70"/>
  <c r="F66" i="70" s="1"/>
  <c r="AF58" i="70"/>
  <c r="AE58" i="70"/>
  <c r="AD58" i="70"/>
  <c r="AC58" i="70"/>
  <c r="AB58" i="70"/>
  <c r="AA58" i="70"/>
  <c r="Y58" i="70"/>
  <c r="X58" i="70"/>
  <c r="W58" i="70"/>
  <c r="V58" i="70"/>
  <c r="U58" i="70"/>
  <c r="T58" i="70"/>
  <c r="S58" i="70"/>
  <c r="Q58" i="70"/>
  <c r="P58" i="70"/>
  <c r="O58" i="70"/>
  <c r="I58" i="70"/>
  <c r="H58" i="70"/>
  <c r="E58" i="70"/>
  <c r="D58" i="70"/>
  <c r="L57" i="70"/>
  <c r="J57" i="70"/>
  <c r="F57" i="70"/>
  <c r="M57" i="70" s="1"/>
  <c r="M56" i="70"/>
  <c r="L56" i="70"/>
  <c r="J56" i="70"/>
  <c r="F56" i="70"/>
  <c r="L55" i="70"/>
  <c r="J55" i="70"/>
  <c r="J58" i="70" s="1"/>
  <c r="F55" i="70"/>
  <c r="M55" i="70" s="1"/>
  <c r="L54" i="70"/>
  <c r="J54" i="70"/>
  <c r="F54" i="70"/>
  <c r="M54" i="70" s="1"/>
  <c r="L53" i="70"/>
  <c r="J53" i="70"/>
  <c r="F53" i="70"/>
  <c r="M53" i="70" s="1"/>
  <c r="AF50" i="70"/>
  <c r="AE50" i="70"/>
  <c r="AD50" i="70"/>
  <c r="AC50" i="70"/>
  <c r="AB50" i="70"/>
  <c r="AA50" i="70"/>
  <c r="Y50" i="70"/>
  <c r="X50" i="70"/>
  <c r="W50" i="70"/>
  <c r="V50" i="70"/>
  <c r="U50" i="70"/>
  <c r="T50" i="70"/>
  <c r="S50" i="70"/>
  <c r="Q50" i="70"/>
  <c r="P50" i="70"/>
  <c r="O50" i="70"/>
  <c r="I50" i="70"/>
  <c r="H50" i="70"/>
  <c r="E50" i="70"/>
  <c r="D50" i="70"/>
  <c r="M49" i="70"/>
  <c r="L49" i="70"/>
  <c r="J49" i="70"/>
  <c r="F49" i="70"/>
  <c r="M48" i="70"/>
  <c r="M50" i="70" s="1"/>
  <c r="L48" i="70"/>
  <c r="J48" i="70"/>
  <c r="J50" i="70" s="1"/>
  <c r="F48" i="70"/>
  <c r="L47" i="70"/>
  <c r="J47" i="70"/>
  <c r="F47" i="70"/>
  <c r="M47" i="70" s="1"/>
  <c r="L46" i="70"/>
  <c r="J46" i="70"/>
  <c r="F46" i="70"/>
  <c r="M46" i="70" s="1"/>
  <c r="M45" i="70"/>
  <c r="AH46" i="70" s="1"/>
  <c r="L45" i="70"/>
  <c r="L50" i="70" s="1"/>
  <c r="J45" i="70"/>
  <c r="F45" i="70"/>
  <c r="F50" i="70" s="1"/>
  <c r="AF42" i="70"/>
  <c r="AE42" i="70"/>
  <c r="AD42" i="70"/>
  <c r="AC42" i="70"/>
  <c r="AB42" i="70"/>
  <c r="AA42" i="70"/>
  <c r="Y42" i="70"/>
  <c r="X42" i="70"/>
  <c r="W42" i="70"/>
  <c r="V42" i="70"/>
  <c r="V110" i="70" s="1"/>
  <c r="U42" i="70"/>
  <c r="T42" i="70"/>
  <c r="S42" i="70"/>
  <c r="Q42" i="70"/>
  <c r="P42" i="70"/>
  <c r="O42" i="70"/>
  <c r="I42" i="70"/>
  <c r="H42" i="70"/>
  <c r="E42" i="70"/>
  <c r="D42" i="70"/>
  <c r="L41" i="70"/>
  <c r="J41" i="70"/>
  <c r="F41" i="70"/>
  <c r="M41" i="70" s="1"/>
  <c r="L40" i="70"/>
  <c r="J40" i="70"/>
  <c r="F40" i="70"/>
  <c r="M40" i="70" s="1"/>
  <c r="M39" i="70"/>
  <c r="L39" i="70"/>
  <c r="J39" i="70"/>
  <c r="F39" i="70"/>
  <c r="L38" i="70"/>
  <c r="J38" i="70"/>
  <c r="F38" i="70"/>
  <c r="M38" i="70" s="1"/>
  <c r="L37" i="70"/>
  <c r="J37" i="70"/>
  <c r="F37" i="70"/>
  <c r="M36" i="70"/>
  <c r="L36" i="70"/>
  <c r="J36" i="70"/>
  <c r="F36" i="70"/>
  <c r="L35" i="70"/>
  <c r="J35" i="70"/>
  <c r="F35" i="70"/>
  <c r="M35" i="70" s="1"/>
  <c r="L34" i="70"/>
  <c r="J34" i="70"/>
  <c r="J42" i="70" s="1"/>
  <c r="F34" i="70"/>
  <c r="M33" i="70"/>
  <c r="L33" i="70"/>
  <c r="J33" i="70"/>
  <c r="F33" i="70"/>
  <c r="M32" i="70"/>
  <c r="L32" i="70"/>
  <c r="J32" i="70"/>
  <c r="F32" i="70"/>
  <c r="M31" i="70"/>
  <c r="L31" i="70"/>
  <c r="L42" i="70" s="1"/>
  <c r="J31" i="70"/>
  <c r="F31" i="70"/>
  <c r="F42" i="70" s="1"/>
  <c r="AF28" i="70"/>
  <c r="AF110" i="70" s="1"/>
  <c r="AE28" i="70"/>
  <c r="AE110" i="70" s="1"/>
  <c r="AD28" i="70"/>
  <c r="AC28" i="70"/>
  <c r="AC110" i="70" s="1"/>
  <c r="AB28" i="70"/>
  <c r="AB110" i="70" s="1"/>
  <c r="AA28" i="70"/>
  <c r="Y28" i="70"/>
  <c r="X28" i="70"/>
  <c r="X110" i="70" s="1"/>
  <c r="W28" i="70"/>
  <c r="W110" i="70" s="1"/>
  <c r="V28" i="70"/>
  <c r="U28" i="70"/>
  <c r="U110" i="70" s="1"/>
  <c r="T28" i="70"/>
  <c r="T110" i="70" s="1"/>
  <c r="S28" i="70"/>
  <c r="S110" i="70" s="1"/>
  <c r="Q28" i="70"/>
  <c r="Q110" i="70" s="1"/>
  <c r="P28" i="70"/>
  <c r="O28" i="70"/>
  <c r="O110" i="70" s="1"/>
  <c r="I28" i="70"/>
  <c r="I110" i="70" s="1"/>
  <c r="H28" i="70"/>
  <c r="H110" i="70" s="1"/>
  <c r="E28" i="70"/>
  <c r="E110" i="70" s="1"/>
  <c r="D28" i="70"/>
  <c r="D110" i="70" s="1"/>
  <c r="L26" i="70"/>
  <c r="J26" i="70"/>
  <c r="F26" i="70"/>
  <c r="M26" i="70" s="1"/>
  <c r="M25" i="70"/>
  <c r="L25" i="70"/>
  <c r="J25" i="70"/>
  <c r="F25" i="70"/>
  <c r="M24" i="70"/>
  <c r="L24" i="70"/>
  <c r="J24" i="70"/>
  <c r="F24" i="70"/>
  <c r="L23" i="70"/>
  <c r="J23" i="70"/>
  <c r="F23" i="70"/>
  <c r="M23" i="70" s="1"/>
  <c r="M22" i="70"/>
  <c r="L22" i="70"/>
  <c r="J22" i="70"/>
  <c r="F22" i="70"/>
  <c r="M21" i="70"/>
  <c r="L21" i="70"/>
  <c r="J21" i="70"/>
  <c r="F21" i="70"/>
  <c r="L20" i="70"/>
  <c r="J20" i="70"/>
  <c r="F20" i="70"/>
  <c r="M20" i="70" s="1"/>
  <c r="M19" i="70"/>
  <c r="L19" i="70"/>
  <c r="J19" i="70"/>
  <c r="F19" i="70"/>
  <c r="M18" i="70"/>
  <c r="L18" i="70"/>
  <c r="J18" i="70"/>
  <c r="F18" i="70"/>
  <c r="L17" i="70"/>
  <c r="J17" i="70"/>
  <c r="F17" i="70"/>
  <c r="M17" i="70" s="1"/>
  <c r="M16" i="70"/>
  <c r="L16" i="70"/>
  <c r="J16" i="70"/>
  <c r="F16" i="70"/>
  <c r="M15" i="70"/>
  <c r="L15" i="70"/>
  <c r="J15" i="70"/>
  <c r="F15" i="70"/>
  <c r="L14" i="70"/>
  <c r="J14" i="70"/>
  <c r="F14" i="70"/>
  <c r="M14" i="70" s="1"/>
  <c r="M13" i="70"/>
  <c r="L13" i="70"/>
  <c r="J13" i="70"/>
  <c r="F13" i="70"/>
  <c r="L12" i="70"/>
  <c r="J12" i="70"/>
  <c r="F12" i="70"/>
  <c r="M12" i="70" s="1"/>
  <c r="L11" i="70"/>
  <c r="L28" i="70" s="1"/>
  <c r="J11" i="70"/>
  <c r="J28" i="70" s="1"/>
  <c r="F11" i="70"/>
  <c r="F28" i="70" s="1"/>
  <c r="J118" i="69"/>
  <c r="J117" i="69"/>
  <c r="J115" i="69"/>
  <c r="J114" i="69"/>
  <c r="W110" i="69"/>
  <c r="H110" i="69"/>
  <c r="AF108" i="69"/>
  <c r="AE108" i="69"/>
  <c r="AD108" i="69"/>
  <c r="AC108" i="69"/>
  <c r="AB108" i="69"/>
  <c r="AA108" i="69"/>
  <c r="Y108" i="69"/>
  <c r="X108" i="69"/>
  <c r="W108" i="69"/>
  <c r="V108" i="69"/>
  <c r="U108" i="69"/>
  <c r="T108" i="69"/>
  <c r="S108" i="69"/>
  <c r="Q108" i="69"/>
  <c r="P108" i="69"/>
  <c r="O108" i="69"/>
  <c r="L108" i="69"/>
  <c r="I108" i="69"/>
  <c r="H108" i="69"/>
  <c r="E108" i="69"/>
  <c r="D108" i="69"/>
  <c r="L106" i="69"/>
  <c r="J106" i="69"/>
  <c r="J108" i="69" s="1"/>
  <c r="F106" i="69"/>
  <c r="F108" i="69" s="1"/>
  <c r="AF103" i="69"/>
  <c r="AE103" i="69"/>
  <c r="AD103" i="69"/>
  <c r="AC103" i="69"/>
  <c r="AB103" i="69"/>
  <c r="AA103" i="69"/>
  <c r="Y103" i="69"/>
  <c r="X103" i="69"/>
  <c r="W103" i="69"/>
  <c r="V103" i="69"/>
  <c r="U103" i="69"/>
  <c r="T103" i="69"/>
  <c r="S103" i="69"/>
  <c r="Q103" i="69"/>
  <c r="P103" i="69"/>
  <c r="O103" i="69"/>
  <c r="L103" i="69"/>
  <c r="I103" i="69"/>
  <c r="H103" i="69"/>
  <c r="E103" i="69"/>
  <c r="D103" i="69"/>
  <c r="L102" i="69"/>
  <c r="J102" i="69"/>
  <c r="F102" i="69"/>
  <c r="L100" i="69"/>
  <c r="J100" i="69"/>
  <c r="F100" i="69"/>
  <c r="F103" i="69" s="1"/>
  <c r="AF97" i="69"/>
  <c r="AE97" i="69"/>
  <c r="AD97" i="69"/>
  <c r="AC97" i="69"/>
  <c r="AB97" i="69"/>
  <c r="AA97" i="69"/>
  <c r="Y97" i="69"/>
  <c r="X97" i="69"/>
  <c r="W97" i="69"/>
  <c r="V97" i="69"/>
  <c r="U97" i="69"/>
  <c r="T97" i="69"/>
  <c r="S97" i="69"/>
  <c r="Q97" i="69"/>
  <c r="P97" i="69"/>
  <c r="O97" i="69"/>
  <c r="L97" i="69"/>
  <c r="I97" i="69"/>
  <c r="H97" i="69"/>
  <c r="E97" i="69"/>
  <c r="D97" i="69"/>
  <c r="M95" i="69"/>
  <c r="L95" i="69"/>
  <c r="J95" i="69"/>
  <c r="F95" i="69"/>
  <c r="M94" i="69"/>
  <c r="L94" i="69"/>
  <c r="J94" i="69"/>
  <c r="F94" i="69"/>
  <c r="L93" i="69"/>
  <c r="J93" i="69"/>
  <c r="J97" i="69" s="1"/>
  <c r="F93" i="69"/>
  <c r="F97" i="69" s="1"/>
  <c r="AF90" i="69"/>
  <c r="AE90" i="69"/>
  <c r="AD90" i="69"/>
  <c r="AC90" i="69"/>
  <c r="AB90" i="69"/>
  <c r="AA90" i="69"/>
  <c r="Y90" i="69"/>
  <c r="X90" i="69"/>
  <c r="W90" i="69"/>
  <c r="V90" i="69"/>
  <c r="U90" i="69"/>
  <c r="T90" i="69"/>
  <c r="S90" i="69"/>
  <c r="Q90" i="69"/>
  <c r="P90" i="69"/>
  <c r="O90" i="69"/>
  <c r="L90" i="69"/>
  <c r="I90" i="69"/>
  <c r="H90" i="69"/>
  <c r="E90" i="69"/>
  <c r="D90" i="69"/>
  <c r="L88" i="69"/>
  <c r="J88" i="69"/>
  <c r="F88" i="69"/>
  <c r="M88" i="69" s="1"/>
  <c r="L87" i="69"/>
  <c r="J87" i="69"/>
  <c r="F87" i="69"/>
  <c r="F90" i="69" s="1"/>
  <c r="AF84" i="69"/>
  <c r="AE84" i="69"/>
  <c r="AD84" i="69"/>
  <c r="AC84" i="69"/>
  <c r="AB84" i="69"/>
  <c r="AA84" i="69"/>
  <c r="Y84" i="69"/>
  <c r="X84" i="69"/>
  <c r="W84" i="69"/>
  <c r="V84" i="69"/>
  <c r="U84" i="69"/>
  <c r="T84" i="69"/>
  <c r="S84" i="69"/>
  <c r="Q84" i="69"/>
  <c r="P84" i="69"/>
  <c r="O84" i="69"/>
  <c r="L84" i="69"/>
  <c r="I84" i="69"/>
  <c r="H84" i="69"/>
  <c r="E84" i="69"/>
  <c r="D84" i="69"/>
  <c r="M82" i="69"/>
  <c r="L82" i="69"/>
  <c r="J82" i="69"/>
  <c r="F82" i="69"/>
  <c r="AH81" i="69"/>
  <c r="L81" i="69"/>
  <c r="J81" i="69"/>
  <c r="J84" i="69" s="1"/>
  <c r="F81" i="69"/>
  <c r="M81" i="69" s="1"/>
  <c r="AF78" i="69"/>
  <c r="AE78" i="69"/>
  <c r="AD78" i="69"/>
  <c r="AC78" i="69"/>
  <c r="AB78" i="69"/>
  <c r="AA78" i="69"/>
  <c r="Y78" i="69"/>
  <c r="X78" i="69"/>
  <c r="W78" i="69"/>
  <c r="V78" i="69"/>
  <c r="U78" i="69"/>
  <c r="T78" i="69"/>
  <c r="S78" i="69"/>
  <c r="Q78" i="69"/>
  <c r="P78" i="69"/>
  <c r="O78" i="69"/>
  <c r="I78" i="69"/>
  <c r="H78" i="69"/>
  <c r="E78" i="69"/>
  <c r="D78" i="69"/>
  <c r="L76" i="69"/>
  <c r="J76" i="69"/>
  <c r="J78" i="69" s="1"/>
  <c r="F76" i="69"/>
  <c r="M76" i="69" s="1"/>
  <c r="L75" i="69"/>
  <c r="L78" i="69" s="1"/>
  <c r="J75" i="69"/>
  <c r="F75" i="69"/>
  <c r="M75" i="69" s="1"/>
  <c r="AF72" i="69"/>
  <c r="AE72" i="69"/>
  <c r="AD72" i="69"/>
  <c r="AC72" i="69"/>
  <c r="AB72" i="69"/>
  <c r="AA72" i="69"/>
  <c r="Y72" i="69"/>
  <c r="X72" i="69"/>
  <c r="W72" i="69"/>
  <c r="V72" i="69"/>
  <c r="U72" i="69"/>
  <c r="T72" i="69"/>
  <c r="S72" i="69"/>
  <c r="Q72" i="69"/>
  <c r="P72" i="69"/>
  <c r="O72" i="69"/>
  <c r="L72" i="69"/>
  <c r="J72" i="69"/>
  <c r="I72" i="69"/>
  <c r="H72" i="69"/>
  <c r="E72" i="69"/>
  <c r="D72" i="69"/>
  <c r="L70" i="69"/>
  <c r="J70" i="69"/>
  <c r="F70" i="69"/>
  <c r="M70" i="69" s="1"/>
  <c r="L69" i="69"/>
  <c r="J69" i="69"/>
  <c r="F69" i="69"/>
  <c r="M69" i="69" s="1"/>
  <c r="AF66" i="69"/>
  <c r="AE66" i="69"/>
  <c r="AD66" i="69"/>
  <c r="AC66" i="69"/>
  <c r="AB66" i="69"/>
  <c r="AA66" i="69"/>
  <c r="Y66" i="69"/>
  <c r="X66" i="69"/>
  <c r="W66" i="69"/>
  <c r="V66" i="69"/>
  <c r="U66" i="69"/>
  <c r="T66" i="69"/>
  <c r="S66" i="69"/>
  <c r="Q66" i="69"/>
  <c r="P66" i="69"/>
  <c r="O66" i="69"/>
  <c r="I66" i="69"/>
  <c r="H66" i="69"/>
  <c r="E66" i="69"/>
  <c r="D66" i="69"/>
  <c r="L64" i="69"/>
  <c r="J64" i="69"/>
  <c r="F64" i="69"/>
  <c r="M64" i="69" s="1"/>
  <c r="L63" i="69"/>
  <c r="J63" i="69"/>
  <c r="F63" i="69"/>
  <c r="M63" i="69" s="1"/>
  <c r="L62" i="69"/>
  <c r="J62" i="69"/>
  <c r="J66" i="69" s="1"/>
  <c r="F62" i="69"/>
  <c r="F66" i="69" s="1"/>
  <c r="L61" i="69"/>
  <c r="J61" i="69"/>
  <c r="M61" i="69" s="1"/>
  <c r="F61" i="69"/>
  <c r="AF58" i="69"/>
  <c r="AE58" i="69"/>
  <c r="AE110" i="69" s="1"/>
  <c r="AD58" i="69"/>
  <c r="AC58" i="69"/>
  <c r="AB58" i="69"/>
  <c r="AA58" i="69"/>
  <c r="Y58" i="69"/>
  <c r="X58" i="69"/>
  <c r="W58" i="69"/>
  <c r="V58" i="69"/>
  <c r="U58" i="69"/>
  <c r="T58" i="69"/>
  <c r="S58" i="69"/>
  <c r="Q58" i="69"/>
  <c r="Q110" i="69" s="1"/>
  <c r="P58" i="69"/>
  <c r="O58" i="69"/>
  <c r="I58" i="69"/>
  <c r="H58" i="69"/>
  <c r="E58" i="69"/>
  <c r="D58" i="69"/>
  <c r="M57" i="69"/>
  <c r="L57" i="69"/>
  <c r="J57" i="69"/>
  <c r="F57" i="69"/>
  <c r="L56" i="69"/>
  <c r="J56" i="69"/>
  <c r="F56" i="69"/>
  <c r="M56" i="69" s="1"/>
  <c r="AH53" i="69" s="1"/>
  <c r="L55" i="69"/>
  <c r="J55" i="69"/>
  <c r="M55" i="69" s="1"/>
  <c r="F55" i="69"/>
  <c r="M54" i="69"/>
  <c r="L54" i="69"/>
  <c r="J54" i="69"/>
  <c r="F54" i="69"/>
  <c r="L53" i="69"/>
  <c r="L58" i="69" s="1"/>
  <c r="J53" i="69"/>
  <c r="J58" i="69" s="1"/>
  <c r="F53" i="69"/>
  <c r="M53" i="69" s="1"/>
  <c r="AF50" i="69"/>
  <c r="AE50" i="69"/>
  <c r="AD50" i="69"/>
  <c r="AC50" i="69"/>
  <c r="AB50" i="69"/>
  <c r="AA50" i="69"/>
  <c r="Y50" i="69"/>
  <c r="X50" i="69"/>
  <c r="W50" i="69"/>
  <c r="V50" i="69"/>
  <c r="U50" i="69"/>
  <c r="T50" i="69"/>
  <c r="S50" i="69"/>
  <c r="Q50" i="69"/>
  <c r="P50" i="69"/>
  <c r="O50" i="69"/>
  <c r="I50" i="69"/>
  <c r="H50" i="69"/>
  <c r="E50" i="69"/>
  <c r="D50" i="69"/>
  <c r="L49" i="69"/>
  <c r="J49" i="69"/>
  <c r="F49" i="69"/>
  <c r="M49" i="69" s="1"/>
  <c r="L48" i="69"/>
  <c r="J48" i="69"/>
  <c r="F48" i="69"/>
  <c r="M48" i="69" s="1"/>
  <c r="L47" i="69"/>
  <c r="J47" i="69"/>
  <c r="F47" i="69"/>
  <c r="M47" i="69" s="1"/>
  <c r="L46" i="69"/>
  <c r="J46" i="69"/>
  <c r="F46" i="69"/>
  <c r="M46" i="69" s="1"/>
  <c r="L45" i="69"/>
  <c r="L50" i="69" s="1"/>
  <c r="J45" i="69"/>
  <c r="J50" i="69" s="1"/>
  <c r="F45" i="69"/>
  <c r="M45" i="69" s="1"/>
  <c r="AF42" i="69"/>
  <c r="AE42" i="69"/>
  <c r="AD42" i="69"/>
  <c r="AB42" i="69"/>
  <c r="AB110" i="69" s="1"/>
  <c r="AA42" i="69"/>
  <c r="Y42" i="69"/>
  <c r="X42" i="69"/>
  <c r="W42" i="69"/>
  <c r="V42" i="69"/>
  <c r="U42" i="69"/>
  <c r="T42" i="69"/>
  <c r="S42" i="69"/>
  <c r="Q42" i="69"/>
  <c r="P42" i="69"/>
  <c r="O42" i="69"/>
  <c r="L42" i="69"/>
  <c r="I42" i="69"/>
  <c r="H42" i="69"/>
  <c r="E42" i="69"/>
  <c r="D42" i="69"/>
  <c r="D110" i="69" s="1"/>
  <c r="L41" i="69"/>
  <c r="J41" i="69"/>
  <c r="M41" i="69" s="1"/>
  <c r="F41" i="69"/>
  <c r="AC40" i="69"/>
  <c r="AC42" i="69" s="1"/>
  <c r="M40" i="69"/>
  <c r="L40" i="69"/>
  <c r="J40" i="69"/>
  <c r="F40" i="69"/>
  <c r="L39" i="69"/>
  <c r="J39" i="69"/>
  <c r="M39" i="69" s="1"/>
  <c r="F39" i="69"/>
  <c r="L38" i="69"/>
  <c r="J38" i="69"/>
  <c r="F38" i="69"/>
  <c r="M38" i="69" s="1"/>
  <c r="M37" i="69"/>
  <c r="L37" i="69"/>
  <c r="J37" i="69"/>
  <c r="F37" i="69"/>
  <c r="M36" i="69"/>
  <c r="L36" i="69"/>
  <c r="J36" i="69"/>
  <c r="F36" i="69"/>
  <c r="L35" i="69"/>
  <c r="J35" i="69"/>
  <c r="F35" i="69"/>
  <c r="M35" i="69" s="1"/>
  <c r="M34" i="69"/>
  <c r="L34" i="69"/>
  <c r="J34" i="69"/>
  <c r="F34" i="69"/>
  <c r="L33" i="69"/>
  <c r="J33" i="69"/>
  <c r="M33" i="69" s="1"/>
  <c r="F33" i="69"/>
  <c r="L32" i="69"/>
  <c r="J32" i="69"/>
  <c r="F32" i="69"/>
  <c r="L31" i="69"/>
  <c r="J31" i="69"/>
  <c r="F31" i="69"/>
  <c r="AF28" i="69"/>
  <c r="AF110" i="69" s="1"/>
  <c r="AE28" i="69"/>
  <c r="AB28" i="69"/>
  <c r="AA28" i="69"/>
  <c r="AA110" i="69" s="1"/>
  <c r="Y28" i="69"/>
  <c r="Y110" i="69" s="1"/>
  <c r="X28" i="69"/>
  <c r="W28" i="69"/>
  <c r="V28" i="69"/>
  <c r="U28" i="69"/>
  <c r="U110" i="69" s="1"/>
  <c r="T28" i="69"/>
  <c r="S28" i="69"/>
  <c r="S110" i="69" s="1"/>
  <c r="Q28" i="69"/>
  <c r="P28" i="69"/>
  <c r="P110" i="69" s="1"/>
  <c r="O28" i="69"/>
  <c r="I28" i="69"/>
  <c r="I110" i="69" s="1"/>
  <c r="H28" i="69"/>
  <c r="E28" i="69"/>
  <c r="E110" i="69" s="1"/>
  <c r="D28" i="69"/>
  <c r="M26" i="69"/>
  <c r="L26" i="69"/>
  <c r="J26" i="69"/>
  <c r="F26" i="69"/>
  <c r="L25" i="69"/>
  <c r="J25" i="69"/>
  <c r="F25" i="69"/>
  <c r="M25" i="69" s="1"/>
  <c r="L24" i="69"/>
  <c r="J24" i="69"/>
  <c r="M24" i="69" s="1"/>
  <c r="F24" i="69"/>
  <c r="M23" i="69"/>
  <c r="L23" i="69"/>
  <c r="J23" i="69"/>
  <c r="F23" i="69"/>
  <c r="L22" i="69"/>
  <c r="J22" i="69"/>
  <c r="F22" i="69"/>
  <c r="M22" i="69" s="1"/>
  <c r="L21" i="69"/>
  <c r="J21" i="69"/>
  <c r="M21" i="69" s="1"/>
  <c r="F21" i="69"/>
  <c r="M20" i="69"/>
  <c r="L20" i="69"/>
  <c r="J20" i="69"/>
  <c r="F20" i="69"/>
  <c r="L19" i="69"/>
  <c r="J19" i="69"/>
  <c r="F19" i="69"/>
  <c r="M19" i="69" s="1"/>
  <c r="L18" i="69"/>
  <c r="J18" i="69"/>
  <c r="F18" i="69"/>
  <c r="M18" i="69" s="1"/>
  <c r="AC18" i="69" s="1"/>
  <c r="AC28" i="69" s="1"/>
  <c r="L17" i="69"/>
  <c r="J17" i="69"/>
  <c r="M17" i="69" s="1"/>
  <c r="F17" i="69"/>
  <c r="M16" i="69"/>
  <c r="L16" i="69"/>
  <c r="J16" i="69"/>
  <c r="F16" i="69"/>
  <c r="L15" i="69"/>
  <c r="J15" i="69"/>
  <c r="M15" i="69" s="1"/>
  <c r="AD15" i="69" s="1"/>
  <c r="AD28" i="69" s="1"/>
  <c r="AD110" i="69" s="1"/>
  <c r="F15" i="69"/>
  <c r="L14" i="69"/>
  <c r="J14" i="69"/>
  <c r="F14" i="69"/>
  <c r="M14" i="69" s="1"/>
  <c r="M13" i="69"/>
  <c r="L13" i="69"/>
  <c r="J13" i="69"/>
  <c r="F13" i="69"/>
  <c r="L12" i="69"/>
  <c r="J12" i="69"/>
  <c r="F12" i="69"/>
  <c r="M12" i="69" s="1"/>
  <c r="L11" i="69"/>
  <c r="L28" i="69" s="1"/>
  <c r="J11" i="69"/>
  <c r="F11" i="69"/>
  <c r="J118" i="68"/>
  <c r="J117" i="68"/>
  <c r="J115" i="68"/>
  <c r="J114" i="68"/>
  <c r="AF108" i="68"/>
  <c r="AE108" i="68"/>
  <c r="AD108" i="68"/>
  <c r="AC108" i="68"/>
  <c r="AB108" i="68"/>
  <c r="AA108" i="68"/>
  <c r="Y108" i="68"/>
  <c r="X108" i="68"/>
  <c r="W108" i="68"/>
  <c r="V108" i="68"/>
  <c r="U108" i="68"/>
  <c r="T108" i="68"/>
  <c r="S108" i="68"/>
  <c r="Q108" i="68"/>
  <c r="P108" i="68"/>
  <c r="O108" i="68"/>
  <c r="L108" i="68"/>
  <c r="I108" i="68"/>
  <c r="H108" i="68"/>
  <c r="E108" i="68"/>
  <c r="D108" i="68"/>
  <c r="L106" i="68"/>
  <c r="J106" i="68"/>
  <c r="J108" i="68" s="1"/>
  <c r="F106" i="68"/>
  <c r="AF103" i="68"/>
  <c r="AE103" i="68"/>
  <c r="AD103" i="68"/>
  <c r="AC103" i="68"/>
  <c r="AB103" i="68"/>
  <c r="AA103" i="68"/>
  <c r="Y103" i="68"/>
  <c r="X103" i="68"/>
  <c r="W103" i="68"/>
  <c r="V103" i="68"/>
  <c r="U103" i="68"/>
  <c r="T103" i="68"/>
  <c r="S103" i="68"/>
  <c r="Q103" i="68"/>
  <c r="P103" i="68"/>
  <c r="O103" i="68"/>
  <c r="L103" i="68"/>
  <c r="I103" i="68"/>
  <c r="H103" i="68"/>
  <c r="E103" i="68"/>
  <c r="D103" i="68"/>
  <c r="L102" i="68"/>
  <c r="J102" i="68"/>
  <c r="M102" i="68" s="1"/>
  <c r="F102" i="68"/>
  <c r="L100" i="68"/>
  <c r="J100" i="68"/>
  <c r="J103" i="68" s="1"/>
  <c r="F100" i="68"/>
  <c r="F103" i="68" s="1"/>
  <c r="AF97" i="68"/>
  <c r="AE97" i="68"/>
  <c r="AD97" i="68"/>
  <c r="AC97" i="68"/>
  <c r="AB97" i="68"/>
  <c r="AA97" i="68"/>
  <c r="Y97" i="68"/>
  <c r="X97" i="68"/>
  <c r="W97" i="68"/>
  <c r="V97" i="68"/>
  <c r="U97" i="68"/>
  <c r="T97" i="68"/>
  <c r="S97" i="68"/>
  <c r="Q97" i="68"/>
  <c r="P97" i="68"/>
  <c r="O97" i="68"/>
  <c r="I97" i="68"/>
  <c r="H97" i="68"/>
  <c r="E97" i="68"/>
  <c r="D97" i="68"/>
  <c r="M95" i="68"/>
  <c r="L95" i="68"/>
  <c r="L97" i="68" s="1"/>
  <c r="J95" i="68"/>
  <c r="F95" i="68"/>
  <c r="L94" i="68"/>
  <c r="J94" i="68"/>
  <c r="M94" i="68" s="1"/>
  <c r="F94" i="68"/>
  <c r="L93" i="68"/>
  <c r="J93" i="68"/>
  <c r="F93" i="68"/>
  <c r="AF90" i="68"/>
  <c r="AE90" i="68"/>
  <c r="AD90" i="68"/>
  <c r="AC90" i="68"/>
  <c r="AB90" i="68"/>
  <c r="AA90" i="68"/>
  <c r="Y90" i="68"/>
  <c r="X90" i="68"/>
  <c r="W90" i="68"/>
  <c r="V90" i="68"/>
  <c r="U90" i="68"/>
  <c r="T90" i="68"/>
  <c r="S90" i="68"/>
  <c r="Q90" i="68"/>
  <c r="P90" i="68"/>
  <c r="O90" i="68"/>
  <c r="L90" i="68"/>
  <c r="I90" i="68"/>
  <c r="H90" i="68"/>
  <c r="E90" i="68"/>
  <c r="D90" i="68"/>
  <c r="L88" i="68"/>
  <c r="J88" i="68"/>
  <c r="M88" i="68" s="1"/>
  <c r="F88" i="68"/>
  <c r="L87" i="68"/>
  <c r="J87" i="68"/>
  <c r="J90" i="68" s="1"/>
  <c r="F87" i="68"/>
  <c r="F90" i="68" s="1"/>
  <c r="AF84" i="68"/>
  <c r="AE84" i="68"/>
  <c r="AD84" i="68"/>
  <c r="AC84" i="68"/>
  <c r="AB84" i="68"/>
  <c r="AA84" i="68"/>
  <c r="Y84" i="68"/>
  <c r="X84" i="68"/>
  <c r="W84" i="68"/>
  <c r="V84" i="68"/>
  <c r="U84" i="68"/>
  <c r="T84" i="68"/>
  <c r="S84" i="68"/>
  <c r="Q84" i="68"/>
  <c r="P84" i="68"/>
  <c r="O84" i="68"/>
  <c r="I84" i="68"/>
  <c r="H84" i="68"/>
  <c r="E84" i="68"/>
  <c r="D84" i="68"/>
  <c r="AH82" i="68"/>
  <c r="M82" i="68"/>
  <c r="L82" i="68"/>
  <c r="J82" i="68"/>
  <c r="F82" i="68"/>
  <c r="AH81" i="68"/>
  <c r="L81" i="68"/>
  <c r="L84" i="68" s="1"/>
  <c r="J81" i="68"/>
  <c r="J84" i="68" s="1"/>
  <c r="F81" i="68"/>
  <c r="M81" i="68" s="1"/>
  <c r="M84" i="68" s="1"/>
  <c r="AF78" i="68"/>
  <c r="AE78" i="68"/>
  <c r="AD78" i="68"/>
  <c r="AB78" i="68"/>
  <c r="AA78" i="68"/>
  <c r="Y78" i="68"/>
  <c r="X78" i="68"/>
  <c r="W78" i="68"/>
  <c r="V78" i="68"/>
  <c r="U78" i="68"/>
  <c r="T78" i="68"/>
  <c r="S78" i="68"/>
  <c r="Q78" i="68"/>
  <c r="P78" i="68"/>
  <c r="O78" i="68"/>
  <c r="I78" i="68"/>
  <c r="H78" i="68"/>
  <c r="F78" i="68"/>
  <c r="E78" i="68"/>
  <c r="D78" i="68"/>
  <c r="L76" i="68"/>
  <c r="L78" i="68" s="1"/>
  <c r="J76" i="68"/>
  <c r="F76" i="68"/>
  <c r="L75" i="68"/>
  <c r="J75" i="68"/>
  <c r="J78" i="68" s="1"/>
  <c r="F75" i="68"/>
  <c r="AF72" i="68"/>
  <c r="AE72" i="68"/>
  <c r="AD72" i="68"/>
  <c r="AC72" i="68"/>
  <c r="AB72" i="68"/>
  <c r="AA72" i="68"/>
  <c r="Y72" i="68"/>
  <c r="X72" i="68"/>
  <c r="W72" i="68"/>
  <c r="V72" i="68"/>
  <c r="U72" i="68"/>
  <c r="T72" i="68"/>
  <c r="S72" i="68"/>
  <c r="Q72" i="68"/>
  <c r="P72" i="68"/>
  <c r="O72" i="68"/>
  <c r="L72" i="68"/>
  <c r="I72" i="68"/>
  <c r="H72" i="68"/>
  <c r="E72" i="68"/>
  <c r="D72" i="68"/>
  <c r="L70" i="68"/>
  <c r="J70" i="68"/>
  <c r="F70" i="68"/>
  <c r="M70" i="68" s="1"/>
  <c r="L69" i="68"/>
  <c r="J69" i="68"/>
  <c r="F69" i="68"/>
  <c r="F72" i="68" s="1"/>
  <c r="AF66" i="68"/>
  <c r="AE66" i="68"/>
  <c r="AD66" i="68"/>
  <c r="AC66" i="68"/>
  <c r="AB66" i="68"/>
  <c r="AA66" i="68"/>
  <c r="Y66" i="68"/>
  <c r="X66" i="68"/>
  <c r="W66" i="68"/>
  <c r="V66" i="68"/>
  <c r="U66" i="68"/>
  <c r="T66" i="68"/>
  <c r="S66" i="68"/>
  <c r="Q66" i="68"/>
  <c r="P66" i="68"/>
  <c r="O66" i="68"/>
  <c r="J66" i="68"/>
  <c r="I66" i="68"/>
  <c r="H66" i="68"/>
  <c r="E66" i="68"/>
  <c r="D66" i="68"/>
  <c r="M64" i="68"/>
  <c r="L64" i="68"/>
  <c r="J64" i="68"/>
  <c r="F64" i="68"/>
  <c r="L63" i="68"/>
  <c r="J63" i="68"/>
  <c r="F63" i="68"/>
  <c r="M63" i="68" s="1"/>
  <c r="L62" i="68"/>
  <c r="J62" i="68"/>
  <c r="F62" i="68"/>
  <c r="M62" i="68" s="1"/>
  <c r="L61" i="68"/>
  <c r="L66" i="68" s="1"/>
  <c r="J61" i="68"/>
  <c r="F61" i="68"/>
  <c r="AF58" i="68"/>
  <c r="AE58" i="68"/>
  <c r="AD58" i="68"/>
  <c r="AC58" i="68"/>
  <c r="AB58" i="68"/>
  <c r="AA58" i="68"/>
  <c r="Y58" i="68"/>
  <c r="X58" i="68"/>
  <c r="W58" i="68"/>
  <c r="V58" i="68"/>
  <c r="U58" i="68"/>
  <c r="T58" i="68"/>
  <c r="S58" i="68"/>
  <c r="Q58" i="68"/>
  <c r="P58" i="68"/>
  <c r="O58" i="68"/>
  <c r="I58" i="68"/>
  <c r="H58" i="68"/>
  <c r="F58" i="68"/>
  <c r="E58" i="68"/>
  <c r="D58" i="68"/>
  <c r="M57" i="68"/>
  <c r="L57" i="68"/>
  <c r="J57" i="68"/>
  <c r="F57" i="68"/>
  <c r="L56" i="68"/>
  <c r="J56" i="68"/>
  <c r="M56" i="68" s="1"/>
  <c r="F56" i="68"/>
  <c r="L55" i="68"/>
  <c r="J55" i="68"/>
  <c r="F55" i="68"/>
  <c r="M55" i="68" s="1"/>
  <c r="M54" i="68"/>
  <c r="L54" i="68"/>
  <c r="J54" i="68"/>
  <c r="F54" i="68"/>
  <c r="L53" i="68"/>
  <c r="J53" i="68"/>
  <c r="F53" i="68"/>
  <c r="M53" i="68" s="1"/>
  <c r="AF50" i="68"/>
  <c r="AE50" i="68"/>
  <c r="AD50" i="68"/>
  <c r="AC50" i="68"/>
  <c r="AB50" i="68"/>
  <c r="AA50" i="68"/>
  <c r="Y50" i="68"/>
  <c r="X50" i="68"/>
  <c r="W50" i="68"/>
  <c r="V50" i="68"/>
  <c r="U50" i="68"/>
  <c r="T50" i="68"/>
  <c r="S50" i="68"/>
  <c r="Q50" i="68"/>
  <c r="P50" i="68"/>
  <c r="O50" i="68"/>
  <c r="I50" i="68"/>
  <c r="H50" i="68"/>
  <c r="E50" i="68"/>
  <c r="D50" i="68"/>
  <c r="L49" i="68"/>
  <c r="J49" i="68"/>
  <c r="F49" i="68"/>
  <c r="L48" i="68"/>
  <c r="J48" i="68"/>
  <c r="M48" i="68" s="1"/>
  <c r="F48" i="68"/>
  <c r="M47" i="68"/>
  <c r="L47" i="68"/>
  <c r="J47" i="68"/>
  <c r="F47" i="68"/>
  <c r="M46" i="68"/>
  <c r="L46" i="68"/>
  <c r="J46" i="68"/>
  <c r="F46" i="68"/>
  <c r="L45" i="68"/>
  <c r="L50" i="68" s="1"/>
  <c r="J45" i="68"/>
  <c r="M45" i="68" s="1"/>
  <c r="F45" i="68"/>
  <c r="F50" i="68" s="1"/>
  <c r="AF42" i="68"/>
  <c r="AE42" i="68"/>
  <c r="AD42" i="68"/>
  <c r="AB42" i="68"/>
  <c r="AA42" i="68"/>
  <c r="Y42" i="68"/>
  <c r="X42" i="68"/>
  <c r="W42" i="68"/>
  <c r="V42" i="68"/>
  <c r="U42" i="68"/>
  <c r="U110" i="68" s="1"/>
  <c r="T42" i="68"/>
  <c r="S42" i="68"/>
  <c r="Q42" i="68"/>
  <c r="P42" i="68"/>
  <c r="O42" i="68"/>
  <c r="I42" i="68"/>
  <c r="H42" i="68"/>
  <c r="E42" i="68"/>
  <c r="D42" i="68"/>
  <c r="L41" i="68"/>
  <c r="J41" i="68"/>
  <c r="F41" i="68"/>
  <c r="M41" i="68" s="1"/>
  <c r="M40" i="68"/>
  <c r="L40" i="68"/>
  <c r="J40" i="68"/>
  <c r="F40" i="68"/>
  <c r="L39" i="68"/>
  <c r="J39" i="68"/>
  <c r="M39" i="68" s="1"/>
  <c r="F39" i="68"/>
  <c r="L38" i="68"/>
  <c r="J38" i="68"/>
  <c r="F38" i="68"/>
  <c r="M38" i="68" s="1"/>
  <c r="M37" i="68"/>
  <c r="AC37" i="68" s="1"/>
  <c r="L37" i="68"/>
  <c r="J37" i="68"/>
  <c r="F37" i="68"/>
  <c r="L36" i="68"/>
  <c r="J36" i="68"/>
  <c r="F36" i="68"/>
  <c r="M36" i="68" s="1"/>
  <c r="L35" i="68"/>
  <c r="J35" i="68"/>
  <c r="F35" i="68"/>
  <c r="M35" i="68" s="1"/>
  <c r="L34" i="68"/>
  <c r="J34" i="68"/>
  <c r="M34" i="68" s="1"/>
  <c r="AC34" i="68" s="1"/>
  <c r="AC42" i="68" s="1"/>
  <c r="F34" i="68"/>
  <c r="L33" i="68"/>
  <c r="J33" i="68"/>
  <c r="F33" i="68"/>
  <c r="M33" i="68" s="1"/>
  <c r="L32" i="68"/>
  <c r="L42" i="68" s="1"/>
  <c r="J32" i="68"/>
  <c r="M32" i="68" s="1"/>
  <c r="F32" i="68"/>
  <c r="L31" i="68"/>
  <c r="J31" i="68"/>
  <c r="J42" i="68" s="1"/>
  <c r="F31" i="68"/>
  <c r="AE28" i="68"/>
  <c r="AD28" i="68"/>
  <c r="AB28" i="68"/>
  <c r="AA28" i="68"/>
  <c r="AA110" i="68" s="1"/>
  <c r="Y28" i="68"/>
  <c r="X28" i="68"/>
  <c r="X110" i="68" s="1"/>
  <c r="W28" i="68"/>
  <c r="W110" i="68" s="1"/>
  <c r="V28" i="68"/>
  <c r="U28" i="68"/>
  <c r="T28" i="68"/>
  <c r="T110" i="68" s="1"/>
  <c r="S28" i="68"/>
  <c r="Q28" i="68"/>
  <c r="P28" i="68"/>
  <c r="O28" i="68"/>
  <c r="O110" i="68" s="1"/>
  <c r="I28" i="68"/>
  <c r="I110" i="68" s="1"/>
  <c r="H28" i="68"/>
  <c r="H110" i="68" s="1"/>
  <c r="E28" i="68"/>
  <c r="E110" i="68" s="1"/>
  <c r="D28" i="68"/>
  <c r="D110" i="68" s="1"/>
  <c r="M26" i="68"/>
  <c r="AF26" i="68" s="1"/>
  <c r="AF28" i="68" s="1"/>
  <c r="L26" i="68"/>
  <c r="J26" i="68"/>
  <c r="F26" i="68"/>
  <c r="L25" i="68"/>
  <c r="J25" i="68"/>
  <c r="F25" i="68"/>
  <c r="M25" i="68" s="1"/>
  <c r="L24" i="68"/>
  <c r="J24" i="68"/>
  <c r="F24" i="68"/>
  <c r="M24" i="68" s="1"/>
  <c r="L23" i="68"/>
  <c r="J23" i="68"/>
  <c r="M23" i="68" s="1"/>
  <c r="F23" i="68"/>
  <c r="L22" i="68"/>
  <c r="J22" i="68"/>
  <c r="F22" i="68"/>
  <c r="M22" i="68" s="1"/>
  <c r="L21" i="68"/>
  <c r="J21" i="68"/>
  <c r="F21" i="68"/>
  <c r="M21" i="68" s="1"/>
  <c r="L20" i="68"/>
  <c r="J20" i="68"/>
  <c r="F20" i="68"/>
  <c r="M20" i="68" s="1"/>
  <c r="AC20" i="68" s="1"/>
  <c r="L19" i="68"/>
  <c r="J19" i="68"/>
  <c r="F19" i="68"/>
  <c r="L18" i="68"/>
  <c r="J18" i="68"/>
  <c r="F18" i="68"/>
  <c r="M18" i="68" s="1"/>
  <c r="L17" i="68"/>
  <c r="L28" i="68" s="1"/>
  <c r="J17" i="68"/>
  <c r="F17" i="68"/>
  <c r="L16" i="68"/>
  <c r="J16" i="68"/>
  <c r="F16" i="68"/>
  <c r="AC15" i="68"/>
  <c r="L15" i="68"/>
  <c r="J15" i="68"/>
  <c r="M15" i="68" s="1"/>
  <c r="F15" i="68"/>
  <c r="L14" i="68"/>
  <c r="J14" i="68"/>
  <c r="M14" i="68" s="1"/>
  <c r="F14" i="68"/>
  <c r="L13" i="68"/>
  <c r="J13" i="68"/>
  <c r="F13" i="68"/>
  <c r="M13" i="68" s="1"/>
  <c r="M12" i="68"/>
  <c r="L12" i="68"/>
  <c r="J12" i="68"/>
  <c r="F12" i="68"/>
  <c r="L11" i="68"/>
  <c r="J11" i="68"/>
  <c r="F11" i="68"/>
  <c r="J118" i="67"/>
  <c r="J117" i="67"/>
  <c r="J115" i="67"/>
  <c r="J114" i="67"/>
  <c r="AF108" i="67"/>
  <c r="AE108" i="67"/>
  <c r="AD108" i="67"/>
  <c r="AC108" i="67"/>
  <c r="AB108" i="67"/>
  <c r="AA108" i="67"/>
  <c r="Y108" i="67"/>
  <c r="X108" i="67"/>
  <c r="W108" i="67"/>
  <c r="V108" i="67"/>
  <c r="U108" i="67"/>
  <c r="T108" i="67"/>
  <c r="S108" i="67"/>
  <c r="Q108" i="67"/>
  <c r="P108" i="67"/>
  <c r="O108" i="67"/>
  <c r="L108" i="67"/>
  <c r="I108" i="67"/>
  <c r="H108" i="67"/>
  <c r="F108" i="67"/>
  <c r="E108" i="67"/>
  <c r="D108" i="67"/>
  <c r="AH106" i="67"/>
  <c r="M106" i="67"/>
  <c r="M108" i="67" s="1"/>
  <c r="L106" i="67"/>
  <c r="J106" i="67"/>
  <c r="J108" i="67" s="1"/>
  <c r="F106" i="67"/>
  <c r="AF103" i="67"/>
  <c r="AE103" i="67"/>
  <c r="AD103" i="67"/>
  <c r="AC103" i="67"/>
  <c r="AB103" i="67"/>
  <c r="AA103" i="67"/>
  <c r="Y103" i="67"/>
  <c r="X103" i="67"/>
  <c r="W103" i="67"/>
  <c r="V103" i="67"/>
  <c r="U103" i="67"/>
  <c r="T103" i="67"/>
  <c r="S103" i="67"/>
  <c r="Q103" i="67"/>
  <c r="P103" i="67"/>
  <c r="O103" i="67"/>
  <c r="I103" i="67"/>
  <c r="H103" i="67"/>
  <c r="E103" i="67"/>
  <c r="D103" i="67"/>
  <c r="L102" i="67"/>
  <c r="L103" i="67" s="1"/>
  <c r="J102" i="67"/>
  <c r="F102" i="67"/>
  <c r="L100" i="67"/>
  <c r="J100" i="67"/>
  <c r="F100" i="67"/>
  <c r="M100" i="67" s="1"/>
  <c r="AF97" i="67"/>
  <c r="AE97" i="67"/>
  <c r="AD97" i="67"/>
  <c r="AC97" i="67"/>
  <c r="AB97" i="67"/>
  <c r="AA97" i="67"/>
  <c r="Y97" i="67"/>
  <c r="X97" i="67"/>
  <c r="W97" i="67"/>
  <c r="V97" i="67"/>
  <c r="U97" i="67"/>
  <c r="T97" i="67"/>
  <c r="S97" i="67"/>
  <c r="Q97" i="67"/>
  <c r="P97" i="67"/>
  <c r="O97" i="67"/>
  <c r="I97" i="67"/>
  <c r="H97" i="67"/>
  <c r="F97" i="67"/>
  <c r="E97" i="67"/>
  <c r="D97" i="67"/>
  <c r="L95" i="67"/>
  <c r="J95" i="67"/>
  <c r="F95" i="67"/>
  <c r="M95" i="67" s="1"/>
  <c r="L94" i="67"/>
  <c r="L97" i="67" s="1"/>
  <c r="J94" i="67"/>
  <c r="M94" i="67" s="1"/>
  <c r="F94" i="67"/>
  <c r="M93" i="67"/>
  <c r="L93" i="67"/>
  <c r="J93" i="67"/>
  <c r="F93" i="67"/>
  <c r="AF90" i="67"/>
  <c r="AE90" i="67"/>
  <c r="AD90" i="67"/>
  <c r="AC90" i="67"/>
  <c r="AB90" i="67"/>
  <c r="AA90" i="67"/>
  <c r="Y90" i="67"/>
  <c r="X90" i="67"/>
  <c r="W90" i="67"/>
  <c r="V90" i="67"/>
  <c r="U90" i="67"/>
  <c r="T90" i="67"/>
  <c r="S90" i="67"/>
  <c r="Q90" i="67"/>
  <c r="P90" i="67"/>
  <c r="O90" i="67"/>
  <c r="L90" i="67"/>
  <c r="I90" i="67"/>
  <c r="H90" i="67"/>
  <c r="E90" i="67"/>
  <c r="D90" i="67"/>
  <c r="L88" i="67"/>
  <c r="J88" i="67"/>
  <c r="F88" i="67"/>
  <c r="L87" i="67"/>
  <c r="J87" i="67"/>
  <c r="J90" i="67" s="1"/>
  <c r="F87" i="67"/>
  <c r="F90" i="67" s="1"/>
  <c r="AF84" i="67"/>
  <c r="AE84" i="67"/>
  <c r="AD84" i="67"/>
  <c r="AC84" i="67"/>
  <c r="AB84" i="67"/>
  <c r="AA84" i="67"/>
  <c r="Y84" i="67"/>
  <c r="X84" i="67"/>
  <c r="W84" i="67"/>
  <c r="V84" i="67"/>
  <c r="U84" i="67"/>
  <c r="T84" i="67"/>
  <c r="S84" i="67"/>
  <c r="Q84" i="67"/>
  <c r="P84" i="67"/>
  <c r="O84" i="67"/>
  <c r="J84" i="67"/>
  <c r="I84" i="67"/>
  <c r="H84" i="67"/>
  <c r="F84" i="67"/>
  <c r="E84" i="67"/>
  <c r="D84" i="67"/>
  <c r="L82" i="67"/>
  <c r="J82" i="67"/>
  <c r="F82" i="67"/>
  <c r="M82" i="67" s="1"/>
  <c r="L81" i="67"/>
  <c r="L84" i="67" s="1"/>
  <c r="J81" i="67"/>
  <c r="F81" i="67"/>
  <c r="M81" i="67" s="1"/>
  <c r="AF78" i="67"/>
  <c r="AE78" i="67"/>
  <c r="AD78" i="67"/>
  <c r="AC78" i="67"/>
  <c r="AB78" i="67"/>
  <c r="AA78" i="67"/>
  <c r="Y78" i="67"/>
  <c r="X78" i="67"/>
  <c r="W78" i="67"/>
  <c r="V78" i="67"/>
  <c r="U78" i="67"/>
  <c r="T78" i="67"/>
  <c r="S78" i="67"/>
  <c r="Q78" i="67"/>
  <c r="P78" i="67"/>
  <c r="O78" i="67"/>
  <c r="I78" i="67"/>
  <c r="H78" i="67"/>
  <c r="F78" i="67"/>
  <c r="E78" i="67"/>
  <c r="D78" i="67"/>
  <c r="M76" i="67"/>
  <c r="L76" i="67"/>
  <c r="J76" i="67"/>
  <c r="F76" i="67"/>
  <c r="L75" i="67"/>
  <c r="L78" i="67" s="1"/>
  <c r="J75" i="67"/>
  <c r="J78" i="67" s="1"/>
  <c r="F75" i="67"/>
  <c r="M75" i="67" s="1"/>
  <c r="AF72" i="67"/>
  <c r="AE72" i="67"/>
  <c r="AD72" i="67"/>
  <c r="AC72" i="67"/>
  <c r="AB72" i="67"/>
  <c r="AA72" i="67"/>
  <c r="Y72" i="67"/>
  <c r="X72" i="67"/>
  <c r="W72" i="67"/>
  <c r="V72" i="67"/>
  <c r="U72" i="67"/>
  <c r="T72" i="67"/>
  <c r="S72" i="67"/>
  <c r="Q72" i="67"/>
  <c r="P72" i="67"/>
  <c r="O72" i="67"/>
  <c r="I72" i="67"/>
  <c r="H72" i="67"/>
  <c r="E72" i="67"/>
  <c r="D72" i="67"/>
  <c r="L70" i="67"/>
  <c r="J70" i="67"/>
  <c r="M70" i="67" s="1"/>
  <c r="F70" i="67"/>
  <c r="L69" i="67"/>
  <c r="L72" i="67" s="1"/>
  <c r="J69" i="67"/>
  <c r="J72" i="67" s="1"/>
  <c r="F69" i="67"/>
  <c r="F72" i="67" s="1"/>
  <c r="AF66" i="67"/>
  <c r="AE66" i="67"/>
  <c r="AD66" i="67"/>
  <c r="AC66" i="67"/>
  <c r="AB66" i="67"/>
  <c r="AA66" i="67"/>
  <c r="Y66" i="67"/>
  <c r="X66" i="67"/>
  <c r="W66" i="67"/>
  <c r="V66" i="67"/>
  <c r="U66" i="67"/>
  <c r="T66" i="67"/>
  <c r="S66" i="67"/>
  <c r="Q66" i="67"/>
  <c r="P66" i="67"/>
  <c r="O66" i="67"/>
  <c r="I66" i="67"/>
  <c r="H66" i="67"/>
  <c r="H110" i="67" s="1"/>
  <c r="E66" i="67"/>
  <c r="D66" i="67"/>
  <c r="M64" i="67"/>
  <c r="L64" i="67"/>
  <c r="J64" i="67"/>
  <c r="F64" i="67"/>
  <c r="M63" i="67"/>
  <c r="L63" i="67"/>
  <c r="J63" i="67"/>
  <c r="F63" i="67"/>
  <c r="L62" i="67"/>
  <c r="J62" i="67"/>
  <c r="F62" i="67"/>
  <c r="L61" i="67"/>
  <c r="L66" i="67" s="1"/>
  <c r="J61" i="67"/>
  <c r="J66" i="67" s="1"/>
  <c r="F61" i="67"/>
  <c r="AF58" i="67"/>
  <c r="AE58" i="67"/>
  <c r="AD58" i="67"/>
  <c r="AC58" i="67"/>
  <c r="AB58" i="67"/>
  <c r="AA58" i="67"/>
  <c r="Y58" i="67"/>
  <c r="X58" i="67"/>
  <c r="X110" i="67" s="1"/>
  <c r="W58" i="67"/>
  <c r="V58" i="67"/>
  <c r="U58" i="67"/>
  <c r="T58" i="67"/>
  <c r="S58" i="67"/>
  <c r="Q58" i="67"/>
  <c r="P58" i="67"/>
  <c r="O58" i="67"/>
  <c r="J58" i="67"/>
  <c r="I58" i="67"/>
  <c r="H58" i="67"/>
  <c r="E58" i="67"/>
  <c r="D58" i="67"/>
  <c r="L57" i="67"/>
  <c r="J57" i="67"/>
  <c r="F57" i="67"/>
  <c r="M57" i="67" s="1"/>
  <c r="L56" i="67"/>
  <c r="J56" i="67"/>
  <c r="F56" i="67"/>
  <c r="M56" i="67" s="1"/>
  <c r="L55" i="67"/>
  <c r="J55" i="67"/>
  <c r="F55" i="67"/>
  <c r="M55" i="67" s="1"/>
  <c r="L54" i="67"/>
  <c r="J54" i="67"/>
  <c r="F54" i="67"/>
  <c r="M54" i="67" s="1"/>
  <c r="L53" i="67"/>
  <c r="L58" i="67" s="1"/>
  <c r="J53" i="67"/>
  <c r="F53" i="67"/>
  <c r="M53" i="67" s="1"/>
  <c r="AF50" i="67"/>
  <c r="AE50" i="67"/>
  <c r="AD50" i="67"/>
  <c r="AC50" i="67"/>
  <c r="AB50" i="67"/>
  <c r="AA50" i="67"/>
  <c r="Y50" i="67"/>
  <c r="X50" i="67"/>
  <c r="W50" i="67"/>
  <c r="V50" i="67"/>
  <c r="U50" i="67"/>
  <c r="T50" i="67"/>
  <c r="S50" i="67"/>
  <c r="S110" i="67" s="1"/>
  <c r="Q50" i="67"/>
  <c r="P50" i="67"/>
  <c r="O50" i="67"/>
  <c r="I50" i="67"/>
  <c r="H50" i="67"/>
  <c r="E50" i="67"/>
  <c r="D50" i="67"/>
  <c r="M49" i="67"/>
  <c r="L49" i="67"/>
  <c r="J49" i="67"/>
  <c r="F49" i="67"/>
  <c r="M48" i="67"/>
  <c r="L48" i="67"/>
  <c r="J48" i="67"/>
  <c r="F48" i="67"/>
  <c r="L47" i="67"/>
  <c r="J47" i="67"/>
  <c r="F47" i="67"/>
  <c r="M47" i="67" s="1"/>
  <c r="M46" i="67"/>
  <c r="L46" i="67"/>
  <c r="J46" i="67"/>
  <c r="F46" i="67"/>
  <c r="F50" i="67" s="1"/>
  <c r="M45" i="67"/>
  <c r="L45" i="67"/>
  <c r="J45" i="67"/>
  <c r="J50" i="67" s="1"/>
  <c r="F45" i="67"/>
  <c r="AF42" i="67"/>
  <c r="AE42" i="67"/>
  <c r="AD42" i="67"/>
  <c r="AD110" i="67" s="1"/>
  <c r="AC42" i="67"/>
  <c r="AB42" i="67"/>
  <c r="AA42" i="67"/>
  <c r="Y42" i="67"/>
  <c r="X42" i="67"/>
  <c r="W42" i="67"/>
  <c r="W110" i="67" s="1"/>
  <c r="V42" i="67"/>
  <c r="U42" i="67"/>
  <c r="T42" i="67"/>
  <c r="S42" i="67"/>
  <c r="Q42" i="67"/>
  <c r="P42" i="67"/>
  <c r="O42" i="67"/>
  <c r="I42" i="67"/>
  <c r="H42" i="67"/>
  <c r="E42" i="67"/>
  <c r="D42" i="67"/>
  <c r="L41" i="67"/>
  <c r="J41" i="67"/>
  <c r="F41" i="67"/>
  <c r="M41" i="67" s="1"/>
  <c r="L40" i="67"/>
  <c r="J40" i="67"/>
  <c r="F40" i="67"/>
  <c r="L39" i="67"/>
  <c r="J39" i="67"/>
  <c r="F39" i="67"/>
  <c r="M39" i="67" s="1"/>
  <c r="L38" i="67"/>
  <c r="J38" i="67"/>
  <c r="F38" i="67"/>
  <c r="M38" i="67" s="1"/>
  <c r="J37" i="67"/>
  <c r="H37" i="67"/>
  <c r="L37" i="67" s="1"/>
  <c r="F37" i="67"/>
  <c r="M37" i="67" s="1"/>
  <c r="L36" i="67"/>
  <c r="J36" i="67"/>
  <c r="M36" i="67" s="1"/>
  <c r="F36" i="67"/>
  <c r="L35" i="67"/>
  <c r="J35" i="67"/>
  <c r="M35" i="67" s="1"/>
  <c r="H35" i="67"/>
  <c r="F35" i="67"/>
  <c r="L34" i="67"/>
  <c r="J34" i="67"/>
  <c r="F34" i="67"/>
  <c r="M34" i="67" s="1"/>
  <c r="M33" i="67"/>
  <c r="L33" i="67"/>
  <c r="J33" i="67"/>
  <c r="F33" i="67"/>
  <c r="H32" i="67"/>
  <c r="F32" i="67"/>
  <c r="L31" i="67"/>
  <c r="J31" i="67"/>
  <c r="M31" i="67" s="1"/>
  <c r="F31" i="67"/>
  <c r="AF28" i="67"/>
  <c r="AF110" i="67" s="1"/>
  <c r="AE28" i="67"/>
  <c r="AE110" i="67" s="1"/>
  <c r="AD28" i="67"/>
  <c r="AB28" i="67"/>
  <c r="AB110" i="67" s="1"/>
  <c r="AA28" i="67"/>
  <c r="AA110" i="67" s="1"/>
  <c r="Y28" i="67"/>
  <c r="X28" i="67"/>
  <c r="W28" i="67"/>
  <c r="V28" i="67"/>
  <c r="V110" i="67" s="1"/>
  <c r="T28" i="67"/>
  <c r="S28" i="67"/>
  <c r="Q28" i="67"/>
  <c r="Q110" i="67" s="1"/>
  <c r="P28" i="67"/>
  <c r="P110" i="67" s="1"/>
  <c r="O28" i="67"/>
  <c r="I28" i="67"/>
  <c r="I110" i="67" s="1"/>
  <c r="H28" i="67"/>
  <c r="D28" i="67"/>
  <c r="M26" i="67"/>
  <c r="L26" i="67"/>
  <c r="J26" i="67"/>
  <c r="F26" i="67"/>
  <c r="L25" i="67"/>
  <c r="J25" i="67"/>
  <c r="F25" i="67"/>
  <c r="M25" i="67" s="1"/>
  <c r="M24" i="67"/>
  <c r="L24" i="67"/>
  <c r="J24" i="67"/>
  <c r="F24" i="67"/>
  <c r="L23" i="67"/>
  <c r="J23" i="67"/>
  <c r="M23" i="67" s="1"/>
  <c r="F23" i="67"/>
  <c r="L22" i="67"/>
  <c r="J22" i="67"/>
  <c r="F22" i="67"/>
  <c r="M22" i="67" s="1"/>
  <c r="M21" i="67"/>
  <c r="L21" i="67"/>
  <c r="J21" i="67"/>
  <c r="F21" i="67"/>
  <c r="L20" i="67"/>
  <c r="J20" i="67"/>
  <c r="M20" i="67" s="1"/>
  <c r="F20" i="67"/>
  <c r="L19" i="67"/>
  <c r="J19" i="67"/>
  <c r="F19" i="67"/>
  <c r="M19" i="67" s="1"/>
  <c r="L18" i="67"/>
  <c r="J18" i="67"/>
  <c r="M18" i="67" s="1"/>
  <c r="F18" i="67"/>
  <c r="M17" i="67"/>
  <c r="L17" i="67"/>
  <c r="J17" i="67"/>
  <c r="F17" i="67"/>
  <c r="L16" i="67"/>
  <c r="J16" i="67"/>
  <c r="F16" i="67"/>
  <c r="M16" i="67" s="1"/>
  <c r="L15" i="67"/>
  <c r="J15" i="67"/>
  <c r="M15" i="67" s="1"/>
  <c r="F15" i="67"/>
  <c r="M14" i="67"/>
  <c r="L14" i="67"/>
  <c r="J14" i="67"/>
  <c r="F14" i="67"/>
  <c r="L13" i="67"/>
  <c r="J13" i="67"/>
  <c r="F13" i="67"/>
  <c r="M13" i="67" s="1"/>
  <c r="AC13" i="67" s="1"/>
  <c r="E13" i="67"/>
  <c r="E28" i="67" s="1"/>
  <c r="E110" i="67" s="1"/>
  <c r="L12" i="67"/>
  <c r="L28" i="67" s="1"/>
  <c r="J12" i="67"/>
  <c r="M12" i="67" s="1"/>
  <c r="F12" i="67"/>
  <c r="L11" i="67"/>
  <c r="J11" i="67"/>
  <c r="F11" i="67"/>
  <c r="F28" i="67" s="1"/>
  <c r="E11" i="67"/>
  <c r="U11" i="67" s="1"/>
  <c r="J118" i="66"/>
  <c r="J117" i="66"/>
  <c r="J115" i="66"/>
  <c r="J114" i="66"/>
  <c r="AF108" i="66"/>
  <c r="AE108" i="66"/>
  <c r="AD108" i="66"/>
  <c r="AC108" i="66"/>
  <c r="AB108" i="66"/>
  <c r="AA108" i="66"/>
  <c r="Y108" i="66"/>
  <c r="X108" i="66"/>
  <c r="W108" i="66"/>
  <c r="V108" i="66"/>
  <c r="U108" i="66"/>
  <c r="T108" i="66"/>
  <c r="S108" i="66"/>
  <c r="Q108" i="66"/>
  <c r="P108" i="66"/>
  <c r="O108" i="66"/>
  <c r="J108" i="66"/>
  <c r="I108" i="66"/>
  <c r="H108" i="66"/>
  <c r="E108" i="66"/>
  <c r="D108" i="66"/>
  <c r="L106" i="66"/>
  <c r="L108" i="66" s="1"/>
  <c r="J106" i="66"/>
  <c r="F106" i="66"/>
  <c r="F108" i="66" s="1"/>
  <c r="AF103" i="66"/>
  <c r="AE103" i="66"/>
  <c r="AD103" i="66"/>
  <c r="AC103" i="66"/>
  <c r="AB103" i="66"/>
  <c r="AA103" i="66"/>
  <c r="Y103" i="66"/>
  <c r="X103" i="66"/>
  <c r="W103" i="66"/>
  <c r="V103" i="66"/>
  <c r="U103" i="66"/>
  <c r="T103" i="66"/>
  <c r="S103" i="66"/>
  <c r="Q103" i="66"/>
  <c r="P103" i="66"/>
  <c r="O103" i="66"/>
  <c r="I103" i="66"/>
  <c r="H103" i="66"/>
  <c r="E103" i="66"/>
  <c r="D103" i="66"/>
  <c r="L102" i="66"/>
  <c r="J102" i="66"/>
  <c r="M102" i="66" s="1"/>
  <c r="F102" i="66"/>
  <c r="L100" i="66"/>
  <c r="L103" i="66" s="1"/>
  <c r="J100" i="66"/>
  <c r="M100" i="66" s="1"/>
  <c r="F100" i="66"/>
  <c r="F103" i="66" s="1"/>
  <c r="AF97" i="66"/>
  <c r="AE97" i="66"/>
  <c r="AD97" i="66"/>
  <c r="AC97" i="66"/>
  <c r="AB97" i="66"/>
  <c r="AA97" i="66"/>
  <c r="Y97" i="66"/>
  <c r="X97" i="66"/>
  <c r="W97" i="66"/>
  <c r="V97" i="66"/>
  <c r="U97" i="66"/>
  <c r="T97" i="66"/>
  <c r="S97" i="66"/>
  <c r="Q97" i="66"/>
  <c r="P97" i="66"/>
  <c r="O97" i="66"/>
  <c r="L97" i="66"/>
  <c r="I97" i="66"/>
  <c r="H97" i="66"/>
  <c r="E97" i="66"/>
  <c r="D97" i="66"/>
  <c r="M95" i="66"/>
  <c r="L95" i="66"/>
  <c r="J95" i="66"/>
  <c r="F95" i="66"/>
  <c r="L94" i="66"/>
  <c r="J94" i="66"/>
  <c r="F94" i="66"/>
  <c r="M94" i="66" s="1"/>
  <c r="L93" i="66"/>
  <c r="J93" i="66"/>
  <c r="J97" i="66" s="1"/>
  <c r="F93" i="66"/>
  <c r="F97" i="66" s="1"/>
  <c r="AF90" i="66"/>
  <c r="AE90" i="66"/>
  <c r="AD90" i="66"/>
  <c r="AC90" i="66"/>
  <c r="AB90" i="66"/>
  <c r="AA90" i="66"/>
  <c r="Y90" i="66"/>
  <c r="X90" i="66"/>
  <c r="W90" i="66"/>
  <c r="V90" i="66"/>
  <c r="U90" i="66"/>
  <c r="T90" i="66"/>
  <c r="S90" i="66"/>
  <c r="Q90" i="66"/>
  <c r="P90" i="66"/>
  <c r="O90" i="66"/>
  <c r="I90" i="66"/>
  <c r="H90" i="66"/>
  <c r="F90" i="66"/>
  <c r="E90" i="66"/>
  <c r="D90" i="66"/>
  <c r="M88" i="66"/>
  <c r="L88" i="66"/>
  <c r="J88" i="66"/>
  <c r="F88" i="66"/>
  <c r="L87" i="66"/>
  <c r="J87" i="66"/>
  <c r="J90" i="66" s="1"/>
  <c r="F87" i="66"/>
  <c r="M87" i="66" s="1"/>
  <c r="AF84" i="66"/>
  <c r="AE84" i="66"/>
  <c r="AD84" i="66"/>
  <c r="AC84" i="66"/>
  <c r="AB84" i="66"/>
  <c r="AA84" i="66"/>
  <c r="Y84" i="66"/>
  <c r="X84" i="66"/>
  <c r="W84" i="66"/>
  <c r="V84" i="66"/>
  <c r="U84" i="66"/>
  <c r="T84" i="66"/>
  <c r="S84" i="66"/>
  <c r="Q84" i="66"/>
  <c r="P84" i="66"/>
  <c r="O84" i="66"/>
  <c r="L84" i="66"/>
  <c r="I84" i="66"/>
  <c r="H84" i="66"/>
  <c r="E84" i="66"/>
  <c r="D84" i="66"/>
  <c r="L82" i="66"/>
  <c r="J82" i="66"/>
  <c r="F82" i="66"/>
  <c r="M82" i="66" s="1"/>
  <c r="L81" i="66"/>
  <c r="J81" i="66"/>
  <c r="J84" i="66" s="1"/>
  <c r="F81" i="66"/>
  <c r="M81" i="66" s="1"/>
  <c r="AF78" i="66"/>
  <c r="AE78" i="66"/>
  <c r="AD78" i="66"/>
  <c r="AC78" i="66"/>
  <c r="AB78" i="66"/>
  <c r="AA78" i="66"/>
  <c r="Y78" i="66"/>
  <c r="X78" i="66"/>
  <c r="W78" i="66"/>
  <c r="V78" i="66"/>
  <c r="U78" i="66"/>
  <c r="T78" i="66"/>
  <c r="S78" i="66"/>
  <c r="Q78" i="66"/>
  <c r="P78" i="66"/>
  <c r="O78" i="66"/>
  <c r="J78" i="66"/>
  <c r="I78" i="66"/>
  <c r="H78" i="66"/>
  <c r="E78" i="66"/>
  <c r="D78" i="66"/>
  <c r="L76" i="66"/>
  <c r="L78" i="66" s="1"/>
  <c r="J76" i="66"/>
  <c r="F76" i="66"/>
  <c r="F78" i="66" s="1"/>
  <c r="X75" i="66"/>
  <c r="M75" i="66"/>
  <c r="L75" i="66"/>
  <c r="J75" i="66"/>
  <c r="F75" i="66"/>
  <c r="AF72" i="66"/>
  <c r="AE72" i="66"/>
  <c r="AD72" i="66"/>
  <c r="AB72" i="66"/>
  <c r="AA72" i="66"/>
  <c r="Y72" i="66"/>
  <c r="X72" i="66"/>
  <c r="W72" i="66"/>
  <c r="V72" i="66"/>
  <c r="U72" i="66"/>
  <c r="T72" i="66"/>
  <c r="S72" i="66"/>
  <c r="Q72" i="66"/>
  <c r="P72" i="66"/>
  <c r="O72" i="66"/>
  <c r="J72" i="66"/>
  <c r="I72" i="66"/>
  <c r="H72" i="66"/>
  <c r="E72" i="66"/>
  <c r="D72" i="66"/>
  <c r="L70" i="66"/>
  <c r="L72" i="66" s="1"/>
  <c r="J70" i="66"/>
  <c r="F70" i="66"/>
  <c r="F72" i="66" s="1"/>
  <c r="M69" i="66"/>
  <c r="L69" i="66"/>
  <c r="J69" i="66"/>
  <c r="F69" i="66"/>
  <c r="AF66" i="66"/>
  <c r="AE66" i="66"/>
  <c r="AD66" i="66"/>
  <c r="AC66" i="66"/>
  <c r="AB66" i="66"/>
  <c r="AA66" i="66"/>
  <c r="Y66" i="66"/>
  <c r="X66" i="66"/>
  <c r="W66" i="66"/>
  <c r="V66" i="66"/>
  <c r="U66" i="66"/>
  <c r="T66" i="66"/>
  <c r="S66" i="66"/>
  <c r="Q66" i="66"/>
  <c r="P66" i="66"/>
  <c r="O66" i="66"/>
  <c r="I66" i="66"/>
  <c r="H66" i="66"/>
  <c r="E66" i="66"/>
  <c r="D66" i="66"/>
  <c r="L64" i="66"/>
  <c r="J64" i="66"/>
  <c r="F64" i="66"/>
  <c r="M64" i="66" s="1"/>
  <c r="L63" i="66"/>
  <c r="L66" i="66" s="1"/>
  <c r="J63" i="66"/>
  <c r="F63" i="66"/>
  <c r="M63" i="66" s="1"/>
  <c r="L62" i="66"/>
  <c r="J62" i="66"/>
  <c r="F62" i="66"/>
  <c r="M62" i="66" s="1"/>
  <c r="L61" i="66"/>
  <c r="J61" i="66"/>
  <c r="J66" i="66" s="1"/>
  <c r="F61" i="66"/>
  <c r="F66" i="66" s="1"/>
  <c r="AF58" i="66"/>
  <c r="AE58" i="66"/>
  <c r="AD58" i="66"/>
  <c r="AC58" i="66"/>
  <c r="AB58" i="66"/>
  <c r="AA58" i="66"/>
  <c r="Y58" i="66"/>
  <c r="X58" i="66"/>
  <c r="W58" i="66"/>
  <c r="V58" i="66"/>
  <c r="U58" i="66"/>
  <c r="T58" i="66"/>
  <c r="S58" i="66"/>
  <c r="Q58" i="66"/>
  <c r="P58" i="66"/>
  <c r="O58" i="66"/>
  <c r="I58" i="66"/>
  <c r="H58" i="66"/>
  <c r="E58" i="66"/>
  <c r="D58" i="66"/>
  <c r="L57" i="66"/>
  <c r="J57" i="66"/>
  <c r="M57" i="66" s="1"/>
  <c r="F57" i="66"/>
  <c r="L56" i="66"/>
  <c r="J56" i="66"/>
  <c r="F56" i="66"/>
  <c r="M56" i="66" s="1"/>
  <c r="L55" i="66"/>
  <c r="J55" i="66"/>
  <c r="F55" i="66"/>
  <c r="M55" i="66" s="1"/>
  <c r="M54" i="66"/>
  <c r="L54" i="66"/>
  <c r="J54" i="66"/>
  <c r="F54" i="66"/>
  <c r="L53" i="66"/>
  <c r="L58" i="66" s="1"/>
  <c r="J53" i="66"/>
  <c r="J58" i="66" s="1"/>
  <c r="F53" i="66"/>
  <c r="M53" i="66" s="1"/>
  <c r="AF50" i="66"/>
  <c r="AE50" i="66"/>
  <c r="AD50" i="66"/>
  <c r="AC50" i="66"/>
  <c r="AB50" i="66"/>
  <c r="AB110" i="66" s="1"/>
  <c r="AA50" i="66"/>
  <c r="Y50" i="66"/>
  <c r="X50" i="66"/>
  <c r="W50" i="66"/>
  <c r="V50" i="66"/>
  <c r="U50" i="66"/>
  <c r="T50" i="66"/>
  <c r="S50" i="66"/>
  <c r="Q50" i="66"/>
  <c r="P50" i="66"/>
  <c r="O50" i="66"/>
  <c r="I50" i="66"/>
  <c r="H50" i="66"/>
  <c r="E50" i="66"/>
  <c r="D50" i="66"/>
  <c r="L49" i="66"/>
  <c r="J49" i="66"/>
  <c r="F49" i="66"/>
  <c r="M49" i="66" s="1"/>
  <c r="M48" i="66"/>
  <c r="L48" i="66"/>
  <c r="J48" i="66"/>
  <c r="F48" i="66"/>
  <c r="L47" i="66"/>
  <c r="J47" i="66"/>
  <c r="F47" i="66"/>
  <c r="M47" i="66" s="1"/>
  <c r="L46" i="66"/>
  <c r="J46" i="66"/>
  <c r="J50" i="66" s="1"/>
  <c r="F46" i="66"/>
  <c r="M46" i="66" s="1"/>
  <c r="L45" i="66"/>
  <c r="L50" i="66" s="1"/>
  <c r="J45" i="66"/>
  <c r="F45" i="66"/>
  <c r="M45" i="66" s="1"/>
  <c r="AF42" i="66"/>
  <c r="AE42" i="66"/>
  <c r="AE110" i="66" s="1"/>
  <c r="AD42" i="66"/>
  <c r="AB42" i="66"/>
  <c r="AA42" i="66"/>
  <c r="Y42" i="66"/>
  <c r="Y110" i="66" s="1"/>
  <c r="W42" i="66"/>
  <c r="V42" i="66"/>
  <c r="U42" i="66"/>
  <c r="T42" i="66"/>
  <c r="S42" i="66"/>
  <c r="Q42" i="66"/>
  <c r="P42" i="66"/>
  <c r="O42" i="66"/>
  <c r="H42" i="66"/>
  <c r="E42" i="66"/>
  <c r="D42" i="66"/>
  <c r="L41" i="66"/>
  <c r="J41" i="66"/>
  <c r="M41" i="66" s="1"/>
  <c r="AC41" i="66" s="1"/>
  <c r="AC42" i="66" s="1"/>
  <c r="F41" i="66"/>
  <c r="M40" i="66"/>
  <c r="L40" i="66"/>
  <c r="J40" i="66"/>
  <c r="F40" i="66"/>
  <c r="L39" i="66"/>
  <c r="J39" i="66"/>
  <c r="F39" i="66"/>
  <c r="M39" i="66" s="1"/>
  <c r="L38" i="66"/>
  <c r="J38" i="66"/>
  <c r="M38" i="66" s="1"/>
  <c r="F38" i="66"/>
  <c r="X37" i="66"/>
  <c r="M37" i="66"/>
  <c r="L37" i="66"/>
  <c r="J37" i="66"/>
  <c r="F37" i="66"/>
  <c r="L36" i="66"/>
  <c r="J36" i="66"/>
  <c r="F36" i="66"/>
  <c r="M36" i="66" s="1"/>
  <c r="L35" i="66"/>
  <c r="J35" i="66"/>
  <c r="F35" i="66"/>
  <c r="M35" i="66" s="1"/>
  <c r="L34" i="66"/>
  <c r="J34" i="66"/>
  <c r="F34" i="66"/>
  <c r="M34" i="66" s="1"/>
  <c r="L33" i="66"/>
  <c r="J33" i="66"/>
  <c r="F33" i="66"/>
  <c r="M33" i="66" s="1"/>
  <c r="L32" i="66"/>
  <c r="L42" i="66" s="1"/>
  <c r="I42" i="66"/>
  <c r="F32" i="66"/>
  <c r="L31" i="66"/>
  <c r="J31" i="66"/>
  <c r="F31" i="66"/>
  <c r="F42" i="66" s="1"/>
  <c r="AF28" i="66"/>
  <c r="AF110" i="66" s="1"/>
  <c r="AE28" i="66"/>
  <c r="AD28" i="66"/>
  <c r="AD110" i="66" s="1"/>
  <c r="AB28" i="66"/>
  <c r="AA28" i="66"/>
  <c r="Y28" i="66"/>
  <c r="X28" i="66"/>
  <c r="W28" i="66"/>
  <c r="W110" i="66" s="1"/>
  <c r="V28" i="66"/>
  <c r="U28" i="66"/>
  <c r="T28" i="66"/>
  <c r="T110" i="66" s="1"/>
  <c r="S28" i="66"/>
  <c r="S110" i="66" s="1"/>
  <c r="Q28" i="66"/>
  <c r="Q110" i="66" s="1"/>
  <c r="P28" i="66"/>
  <c r="P110" i="66" s="1"/>
  <c r="O28" i="66"/>
  <c r="O110" i="66" s="1"/>
  <c r="I28" i="66"/>
  <c r="H28" i="66"/>
  <c r="H110" i="66" s="1"/>
  <c r="E28" i="66"/>
  <c r="D28" i="66"/>
  <c r="D110" i="66" s="1"/>
  <c r="L26" i="66"/>
  <c r="J26" i="66"/>
  <c r="F26" i="66"/>
  <c r="M26" i="66" s="1"/>
  <c r="L25" i="66"/>
  <c r="J25" i="66"/>
  <c r="F25" i="66"/>
  <c r="M25" i="66" s="1"/>
  <c r="L24" i="66"/>
  <c r="J24" i="66"/>
  <c r="F24" i="66"/>
  <c r="M24" i="66" s="1"/>
  <c r="L23" i="66"/>
  <c r="J23" i="66"/>
  <c r="F23" i="66"/>
  <c r="M23" i="66" s="1"/>
  <c r="L22" i="66"/>
  <c r="J22" i="66"/>
  <c r="F22" i="66"/>
  <c r="M22" i="66" s="1"/>
  <c r="L21" i="66"/>
  <c r="J21" i="66"/>
  <c r="F21" i="66"/>
  <c r="M21" i="66" s="1"/>
  <c r="AC20" i="66"/>
  <c r="AC28" i="66" s="1"/>
  <c r="T20" i="66"/>
  <c r="M20" i="66"/>
  <c r="L20" i="66"/>
  <c r="J20" i="66"/>
  <c r="F20" i="66"/>
  <c r="E20" i="66"/>
  <c r="L19" i="66"/>
  <c r="J19" i="66"/>
  <c r="F19" i="66"/>
  <c r="M19" i="66" s="1"/>
  <c r="L18" i="66"/>
  <c r="J18" i="66"/>
  <c r="F18" i="66"/>
  <c r="M18" i="66" s="1"/>
  <c r="M17" i="66"/>
  <c r="L17" i="66"/>
  <c r="J17" i="66"/>
  <c r="F17" i="66"/>
  <c r="L16" i="66"/>
  <c r="J16" i="66"/>
  <c r="F16" i="66"/>
  <c r="M16" i="66" s="1"/>
  <c r="L15" i="66"/>
  <c r="J15" i="66"/>
  <c r="F15" i="66"/>
  <c r="M15" i="66" s="1"/>
  <c r="M14" i="66"/>
  <c r="L14" i="66"/>
  <c r="J14" i="66"/>
  <c r="F14" i="66"/>
  <c r="L13" i="66"/>
  <c r="L28" i="66" s="1"/>
  <c r="J13" i="66"/>
  <c r="F13" i="66"/>
  <c r="M13" i="66" s="1"/>
  <c r="L12" i="66"/>
  <c r="J12" i="66"/>
  <c r="F12" i="66"/>
  <c r="M12" i="66" s="1"/>
  <c r="L11" i="66"/>
  <c r="J11" i="66"/>
  <c r="J28" i="66" s="1"/>
  <c r="F11" i="66"/>
  <c r="M11" i="66" s="1"/>
  <c r="J127" i="65"/>
  <c r="J117" i="65"/>
  <c r="J116" i="65"/>
  <c r="J114" i="65"/>
  <c r="J113" i="65"/>
  <c r="AF107" i="65"/>
  <c r="AE107" i="65"/>
  <c r="AC107" i="65"/>
  <c r="AB107" i="65"/>
  <c r="AA107" i="65"/>
  <c r="Y107" i="65"/>
  <c r="X107" i="65"/>
  <c r="W107" i="65"/>
  <c r="V107" i="65"/>
  <c r="U107" i="65"/>
  <c r="T107" i="65"/>
  <c r="S107" i="65"/>
  <c r="Q107" i="65"/>
  <c r="P107" i="65"/>
  <c r="O107" i="65"/>
  <c r="L107" i="65"/>
  <c r="I107" i="65"/>
  <c r="H107" i="65"/>
  <c r="E107" i="65"/>
  <c r="D107" i="65"/>
  <c r="L105" i="65"/>
  <c r="J105" i="65"/>
  <c r="J107" i="65" s="1"/>
  <c r="F105" i="65"/>
  <c r="F107" i="65" s="1"/>
  <c r="AF102" i="65"/>
  <c r="AD102" i="65"/>
  <c r="AC102" i="65"/>
  <c r="AB102" i="65"/>
  <c r="AA102" i="65"/>
  <c r="Y102" i="65"/>
  <c r="X102" i="65"/>
  <c r="W102" i="65"/>
  <c r="V102" i="65"/>
  <c r="T102" i="65"/>
  <c r="S102" i="65"/>
  <c r="Q102" i="65"/>
  <c r="P102" i="65"/>
  <c r="O102" i="65"/>
  <c r="I102" i="65"/>
  <c r="H102" i="65"/>
  <c r="E102" i="65"/>
  <c r="D102" i="65"/>
  <c r="U101" i="65"/>
  <c r="U102" i="65" s="1"/>
  <c r="L101" i="65"/>
  <c r="J101" i="65"/>
  <c r="E101" i="65"/>
  <c r="F101" i="65" s="1"/>
  <c r="L100" i="65"/>
  <c r="L102" i="65" s="1"/>
  <c r="J100" i="65"/>
  <c r="J102" i="65" s="1"/>
  <c r="F100" i="65"/>
  <c r="AF97" i="65"/>
  <c r="AE97" i="65"/>
  <c r="AD97" i="65"/>
  <c r="AB97" i="65"/>
  <c r="AA97" i="65"/>
  <c r="Y97" i="65"/>
  <c r="X97" i="65"/>
  <c r="W97" i="65"/>
  <c r="V97" i="65"/>
  <c r="U97" i="65"/>
  <c r="T97" i="65"/>
  <c r="S97" i="65"/>
  <c r="Q97" i="65"/>
  <c r="P97" i="65"/>
  <c r="O97" i="65"/>
  <c r="I97" i="65"/>
  <c r="H97" i="65"/>
  <c r="F97" i="65"/>
  <c r="E97" i="65"/>
  <c r="D97" i="65"/>
  <c r="M95" i="65"/>
  <c r="L95" i="65"/>
  <c r="J95" i="65"/>
  <c r="F95" i="65"/>
  <c r="L94" i="65"/>
  <c r="J94" i="65"/>
  <c r="F94" i="65"/>
  <c r="M94" i="65" s="1"/>
  <c r="L93" i="65"/>
  <c r="L97" i="65" s="1"/>
  <c r="J93" i="65"/>
  <c r="J97" i="65" s="1"/>
  <c r="F93" i="65"/>
  <c r="AE90" i="65"/>
  <c r="AD90" i="65"/>
  <c r="AC90" i="65"/>
  <c r="AB90" i="65"/>
  <c r="AA90" i="65"/>
  <c r="Y90" i="65"/>
  <c r="X90" i="65"/>
  <c r="W90" i="65"/>
  <c r="V90" i="65"/>
  <c r="U90" i="65"/>
  <c r="T90" i="65"/>
  <c r="S90" i="65"/>
  <c r="Q90" i="65"/>
  <c r="P90" i="65"/>
  <c r="O90" i="65"/>
  <c r="L90" i="65"/>
  <c r="J90" i="65"/>
  <c r="I90" i="65"/>
  <c r="H90" i="65"/>
  <c r="E90" i="65"/>
  <c r="D90" i="65"/>
  <c r="L88" i="65"/>
  <c r="J88" i="65"/>
  <c r="F88" i="65"/>
  <c r="M88" i="65" s="1"/>
  <c r="AF88" i="65" s="1"/>
  <c r="AF90" i="65" s="1"/>
  <c r="L87" i="65"/>
  <c r="J87" i="65"/>
  <c r="F87" i="65"/>
  <c r="M87" i="65" s="1"/>
  <c r="AF84" i="65"/>
  <c r="AE84" i="65"/>
  <c r="AC84" i="65"/>
  <c r="AB84" i="65"/>
  <c r="AA84" i="65"/>
  <c r="Y84" i="65"/>
  <c r="X84" i="65"/>
  <c r="V84" i="65"/>
  <c r="T84" i="65"/>
  <c r="S84" i="65"/>
  <c r="Q84" i="65"/>
  <c r="P84" i="65"/>
  <c r="L84" i="65"/>
  <c r="J84" i="65"/>
  <c r="I84" i="65"/>
  <c r="H84" i="65"/>
  <c r="E84" i="65"/>
  <c r="D84" i="65"/>
  <c r="L82" i="65"/>
  <c r="J82" i="65"/>
  <c r="F82" i="65"/>
  <c r="M82" i="65" s="1"/>
  <c r="AD82" i="65" s="1"/>
  <c r="AD84" i="65" s="1"/>
  <c r="W81" i="65"/>
  <c r="W84" i="65" s="1"/>
  <c r="L81" i="65"/>
  <c r="J81" i="65"/>
  <c r="I81" i="65"/>
  <c r="F81" i="65"/>
  <c r="AF78" i="65"/>
  <c r="AE78" i="65"/>
  <c r="AD78" i="65"/>
  <c r="AC78" i="65"/>
  <c r="AB78" i="65"/>
  <c r="AA78" i="65"/>
  <c r="Y78" i="65"/>
  <c r="W78" i="65"/>
  <c r="V78" i="65"/>
  <c r="U78" i="65"/>
  <c r="T78" i="65"/>
  <c r="S78" i="65"/>
  <c r="Q78" i="65"/>
  <c r="P78" i="65"/>
  <c r="O78" i="65"/>
  <c r="H78" i="65"/>
  <c r="E78" i="65"/>
  <c r="D78" i="65"/>
  <c r="L76" i="65"/>
  <c r="L78" i="65" s="1"/>
  <c r="J76" i="65"/>
  <c r="M76" i="65" s="1"/>
  <c r="F76" i="65"/>
  <c r="X75" i="65"/>
  <c r="X78" i="65" s="1"/>
  <c r="L75" i="65"/>
  <c r="I78" i="65"/>
  <c r="F75" i="65"/>
  <c r="AF72" i="65"/>
  <c r="AE72" i="65"/>
  <c r="AD72" i="65"/>
  <c r="AB72" i="65"/>
  <c r="AA72" i="65"/>
  <c r="Y72" i="65"/>
  <c r="X72" i="65"/>
  <c r="W72" i="65"/>
  <c r="V72" i="65"/>
  <c r="U72" i="65"/>
  <c r="T72" i="65"/>
  <c r="S72" i="65"/>
  <c r="Q72" i="65"/>
  <c r="P72" i="65"/>
  <c r="O72" i="65"/>
  <c r="I72" i="65"/>
  <c r="H72" i="65"/>
  <c r="E72" i="65"/>
  <c r="D72" i="65"/>
  <c r="L70" i="65"/>
  <c r="L72" i="65" s="1"/>
  <c r="J70" i="65"/>
  <c r="M70" i="65" s="1"/>
  <c r="F70" i="65"/>
  <c r="L69" i="65"/>
  <c r="J69" i="65"/>
  <c r="F69" i="65"/>
  <c r="M69" i="65" s="1"/>
  <c r="AE66" i="65"/>
  <c r="AC66" i="65"/>
  <c r="AB66" i="65"/>
  <c r="AA66" i="65"/>
  <c r="Y66" i="65"/>
  <c r="X66" i="65"/>
  <c r="W66" i="65"/>
  <c r="V66" i="65"/>
  <c r="U66" i="65"/>
  <c r="T66" i="65"/>
  <c r="S66" i="65"/>
  <c r="Q66" i="65"/>
  <c r="P66" i="65"/>
  <c r="O66" i="65"/>
  <c r="I66" i="65"/>
  <c r="H66" i="65"/>
  <c r="E66" i="65"/>
  <c r="D66" i="65"/>
  <c r="L64" i="65"/>
  <c r="J64" i="65"/>
  <c r="F64" i="65"/>
  <c r="M64" i="65" s="1"/>
  <c r="AD64" i="65" s="1"/>
  <c r="M63" i="65"/>
  <c r="AF63" i="65" s="1"/>
  <c r="AF66" i="65" s="1"/>
  <c r="L63" i="65"/>
  <c r="J63" i="65"/>
  <c r="F63" i="65"/>
  <c r="L62" i="65"/>
  <c r="J62" i="65"/>
  <c r="F62" i="65"/>
  <c r="F66" i="65" s="1"/>
  <c r="L61" i="65"/>
  <c r="L66" i="65" s="1"/>
  <c r="J61" i="65"/>
  <c r="M61" i="65" s="1"/>
  <c r="F61" i="65"/>
  <c r="AF58" i="65"/>
  <c r="AD58" i="65"/>
  <c r="AC58" i="65"/>
  <c r="AB58" i="65"/>
  <c r="AA58" i="65"/>
  <c r="Y58" i="65"/>
  <c r="X58" i="65"/>
  <c r="V58" i="65"/>
  <c r="T58" i="65"/>
  <c r="S58" i="65"/>
  <c r="Q58" i="65"/>
  <c r="P58" i="65"/>
  <c r="I58" i="65"/>
  <c r="H58" i="65"/>
  <c r="D58" i="65"/>
  <c r="L57" i="65"/>
  <c r="J57" i="65"/>
  <c r="F57" i="65"/>
  <c r="M57" i="65" s="1"/>
  <c r="L56" i="65"/>
  <c r="J56" i="65"/>
  <c r="F56" i="65"/>
  <c r="M56" i="65" s="1"/>
  <c r="L55" i="65"/>
  <c r="J55" i="65"/>
  <c r="F55" i="65"/>
  <c r="M55" i="65" s="1"/>
  <c r="W54" i="65"/>
  <c r="W58" i="65" s="1"/>
  <c r="L54" i="65"/>
  <c r="L58" i="65" s="1"/>
  <c r="J54" i="65"/>
  <c r="J58" i="65" s="1"/>
  <c r="I54" i="65"/>
  <c r="E54" i="65"/>
  <c r="U54" i="65" s="1"/>
  <c r="U58" i="65" s="1"/>
  <c r="L53" i="65"/>
  <c r="J53" i="65"/>
  <c r="F53" i="65"/>
  <c r="M53" i="65" s="1"/>
  <c r="AF50" i="65"/>
  <c r="AE50" i="65"/>
  <c r="AD50" i="65"/>
  <c r="AC50" i="65"/>
  <c r="AB50" i="65"/>
  <c r="AA50" i="65"/>
  <c r="Y50" i="65"/>
  <c r="X50" i="65"/>
  <c r="W50" i="65"/>
  <c r="V50" i="65"/>
  <c r="U50" i="65"/>
  <c r="T50" i="65"/>
  <c r="S50" i="65"/>
  <c r="Q50" i="65"/>
  <c r="P50" i="65"/>
  <c r="O50" i="65"/>
  <c r="J50" i="65"/>
  <c r="I50" i="65"/>
  <c r="H50" i="65"/>
  <c r="E50" i="65"/>
  <c r="D50" i="65"/>
  <c r="L49" i="65"/>
  <c r="J49" i="65"/>
  <c r="F49" i="65"/>
  <c r="M49" i="65" s="1"/>
  <c r="L48" i="65"/>
  <c r="J48" i="65"/>
  <c r="F48" i="65"/>
  <c r="M48" i="65" s="1"/>
  <c r="L47" i="65"/>
  <c r="J47" i="65"/>
  <c r="F47" i="65"/>
  <c r="M47" i="65" s="1"/>
  <c r="L46" i="65"/>
  <c r="L50" i="65" s="1"/>
  <c r="J46" i="65"/>
  <c r="M46" i="65" s="1"/>
  <c r="F46" i="65"/>
  <c r="M45" i="65"/>
  <c r="L45" i="65"/>
  <c r="J45" i="65"/>
  <c r="F45" i="65"/>
  <c r="F50" i="65" s="1"/>
  <c r="AE42" i="65"/>
  <c r="AB42" i="65"/>
  <c r="AA42" i="65"/>
  <c r="AA109" i="65" s="1"/>
  <c r="Y42" i="65"/>
  <c r="X42" i="65"/>
  <c r="W42" i="65"/>
  <c r="V42" i="65"/>
  <c r="U42" i="65"/>
  <c r="T42" i="65"/>
  <c r="S42" i="65"/>
  <c r="Q42" i="65"/>
  <c r="P42" i="65"/>
  <c r="P109" i="65" s="1"/>
  <c r="O42" i="65"/>
  <c r="L42" i="65"/>
  <c r="I42" i="65"/>
  <c r="H42" i="65"/>
  <c r="H109" i="65" s="1"/>
  <c r="E42" i="65"/>
  <c r="D42" i="65"/>
  <c r="L41" i="65"/>
  <c r="J41" i="65"/>
  <c r="F41" i="65"/>
  <c r="M41" i="65" s="1"/>
  <c r="AD41" i="65" s="1"/>
  <c r="L40" i="65"/>
  <c r="J40" i="65"/>
  <c r="F40" i="65"/>
  <c r="L39" i="65"/>
  <c r="J39" i="65"/>
  <c r="F39" i="65"/>
  <c r="M39" i="65" s="1"/>
  <c r="L38" i="65"/>
  <c r="J38" i="65"/>
  <c r="F38" i="65"/>
  <c r="M38" i="65" s="1"/>
  <c r="M37" i="65"/>
  <c r="AD37" i="65" s="1"/>
  <c r="L37" i="65"/>
  <c r="J37" i="65"/>
  <c r="F37" i="65"/>
  <c r="L36" i="65"/>
  <c r="J36" i="65"/>
  <c r="F36" i="65"/>
  <c r="M36" i="65" s="1"/>
  <c r="L35" i="65"/>
  <c r="J35" i="65"/>
  <c r="F35" i="65"/>
  <c r="M35" i="65" s="1"/>
  <c r="AC35" i="65" s="1"/>
  <c r="AC42" i="65" s="1"/>
  <c r="AD34" i="65"/>
  <c r="L34" i="65"/>
  <c r="J34" i="65"/>
  <c r="F34" i="65"/>
  <c r="M34" i="65" s="1"/>
  <c r="L33" i="65"/>
  <c r="J33" i="65"/>
  <c r="F33" i="65"/>
  <c r="M33" i="65" s="1"/>
  <c r="M32" i="65"/>
  <c r="AD32" i="65" s="1"/>
  <c r="AD42" i="65" s="1"/>
  <c r="L32" i="65"/>
  <c r="J32" i="65"/>
  <c r="F32" i="65"/>
  <c r="L31" i="65"/>
  <c r="J31" i="65"/>
  <c r="J42" i="65" s="1"/>
  <c r="F31" i="65"/>
  <c r="AF28" i="65"/>
  <c r="AE28" i="65"/>
  <c r="AB28" i="65"/>
  <c r="AB109" i="65" s="1"/>
  <c r="AA28" i="65"/>
  <c r="Y28" i="65"/>
  <c r="Y109" i="65" s="1"/>
  <c r="W28" i="65"/>
  <c r="V28" i="65"/>
  <c r="V109" i="65" s="1"/>
  <c r="U28" i="65"/>
  <c r="S28" i="65"/>
  <c r="S109" i="65" s="1"/>
  <c r="Q28" i="65"/>
  <c r="Q109" i="65" s="1"/>
  <c r="P28" i="65"/>
  <c r="O28" i="65"/>
  <c r="H28" i="65"/>
  <c r="E28" i="65"/>
  <c r="D28" i="65"/>
  <c r="D109" i="65" s="1"/>
  <c r="L26" i="65"/>
  <c r="J26" i="65"/>
  <c r="F26" i="65"/>
  <c r="L25" i="65"/>
  <c r="J25" i="65"/>
  <c r="F25" i="65"/>
  <c r="M25" i="65" s="1"/>
  <c r="L24" i="65"/>
  <c r="J24" i="65"/>
  <c r="F24" i="65"/>
  <c r="M24" i="65" s="1"/>
  <c r="L23" i="65"/>
  <c r="J23" i="65"/>
  <c r="F23" i="65"/>
  <c r="M23" i="65" s="1"/>
  <c r="L22" i="65"/>
  <c r="J22" i="65"/>
  <c r="F22" i="65"/>
  <c r="M22" i="65" s="1"/>
  <c r="AD22" i="65" s="1"/>
  <c r="L21" i="65"/>
  <c r="J21" i="65"/>
  <c r="F21" i="65"/>
  <c r="M21" i="65" s="1"/>
  <c r="T20" i="65"/>
  <c r="T28" i="65" s="1"/>
  <c r="T109" i="65" s="1"/>
  <c r="M20" i="65"/>
  <c r="AC20" i="65" s="1"/>
  <c r="L20" i="65"/>
  <c r="J20" i="65"/>
  <c r="F20" i="65"/>
  <c r="E20" i="65"/>
  <c r="L19" i="65"/>
  <c r="J19" i="65"/>
  <c r="F19" i="65"/>
  <c r="M19" i="65" s="1"/>
  <c r="X18" i="65"/>
  <c r="L18" i="65"/>
  <c r="J18" i="65"/>
  <c r="F18" i="65"/>
  <c r="L17" i="65"/>
  <c r="J17" i="65"/>
  <c r="F17" i="65"/>
  <c r="M17" i="65" s="1"/>
  <c r="AD17" i="65" s="1"/>
  <c r="M16" i="65"/>
  <c r="L16" i="65"/>
  <c r="J16" i="65"/>
  <c r="F16" i="65"/>
  <c r="L15" i="65"/>
  <c r="X15" i="65"/>
  <c r="X28" i="65" s="1"/>
  <c r="F15" i="65"/>
  <c r="L14" i="65"/>
  <c r="J14" i="65"/>
  <c r="M14" i="65" s="1"/>
  <c r="F14" i="65"/>
  <c r="M13" i="65"/>
  <c r="L13" i="65"/>
  <c r="J13" i="65"/>
  <c r="F13" i="65"/>
  <c r="L12" i="65"/>
  <c r="J12" i="65"/>
  <c r="F12" i="65"/>
  <c r="M12" i="65" s="1"/>
  <c r="L11" i="65"/>
  <c r="J11" i="65"/>
  <c r="F11" i="65"/>
  <c r="AF108" i="64"/>
  <c r="AE108" i="64"/>
  <c r="AD108" i="64"/>
  <c r="AC108" i="64"/>
  <c r="AB108" i="64"/>
  <c r="AA108" i="64"/>
  <c r="Y108" i="64"/>
  <c r="X108" i="64"/>
  <c r="W108" i="64"/>
  <c r="V108" i="64"/>
  <c r="U108" i="64"/>
  <c r="T108" i="64"/>
  <c r="S108" i="64"/>
  <c r="Q108" i="64"/>
  <c r="P108" i="64"/>
  <c r="O108" i="64"/>
  <c r="L108" i="64"/>
  <c r="J108" i="64"/>
  <c r="I108" i="64"/>
  <c r="H108" i="64"/>
  <c r="F108" i="64"/>
  <c r="E108" i="64"/>
  <c r="D108" i="64"/>
  <c r="L106" i="64"/>
  <c r="J106" i="64"/>
  <c r="F106" i="64"/>
  <c r="M106" i="64" s="1"/>
  <c r="AH106" i="64" s="1"/>
  <c r="AF103" i="64"/>
  <c r="AE103" i="64"/>
  <c r="AD103" i="64"/>
  <c r="AC103" i="64"/>
  <c r="AB103" i="64"/>
  <c r="AA103" i="64"/>
  <c r="Y103" i="64"/>
  <c r="X103" i="64"/>
  <c r="W103" i="64"/>
  <c r="V103" i="64"/>
  <c r="U103" i="64"/>
  <c r="T103" i="64"/>
  <c r="S103" i="64"/>
  <c r="Q103" i="64"/>
  <c r="P103" i="64"/>
  <c r="O103" i="64"/>
  <c r="J103" i="64"/>
  <c r="I103" i="64"/>
  <c r="H103" i="64"/>
  <c r="E103" i="64"/>
  <c r="D103" i="64"/>
  <c r="AH101" i="64"/>
  <c r="M101" i="64"/>
  <c r="L101" i="64"/>
  <c r="J101" i="64"/>
  <c r="F101" i="64"/>
  <c r="M100" i="64"/>
  <c r="AH100" i="64" s="1"/>
  <c r="L100" i="64"/>
  <c r="L103" i="64" s="1"/>
  <c r="J100" i="64"/>
  <c r="F100" i="64"/>
  <c r="F103" i="64" s="1"/>
  <c r="AF97" i="64"/>
  <c r="AE97" i="64"/>
  <c r="AD97" i="64"/>
  <c r="AC97" i="64"/>
  <c r="AB97" i="64"/>
  <c r="AA97" i="64"/>
  <c r="Y97" i="64"/>
  <c r="X97" i="64"/>
  <c r="W97" i="64"/>
  <c r="V97" i="64"/>
  <c r="U97" i="64"/>
  <c r="T97" i="64"/>
  <c r="S97" i="64"/>
  <c r="Q97" i="64"/>
  <c r="P97" i="64"/>
  <c r="O97" i="64"/>
  <c r="I97" i="64"/>
  <c r="H97" i="64"/>
  <c r="E97" i="64"/>
  <c r="D97" i="64"/>
  <c r="L95" i="64"/>
  <c r="J95" i="64"/>
  <c r="J97" i="64" s="1"/>
  <c r="F95" i="64"/>
  <c r="M95" i="64" s="1"/>
  <c r="L94" i="64"/>
  <c r="L97" i="64" s="1"/>
  <c r="J94" i="64"/>
  <c r="F94" i="64"/>
  <c r="M94" i="64" s="1"/>
  <c r="L93" i="64"/>
  <c r="J93" i="64"/>
  <c r="F93" i="64"/>
  <c r="AF90" i="64"/>
  <c r="AE90" i="64"/>
  <c r="AD90" i="64"/>
  <c r="AC90" i="64"/>
  <c r="AB90" i="64"/>
  <c r="AA90" i="64"/>
  <c r="Y90" i="64"/>
  <c r="X90" i="64"/>
  <c r="W90" i="64"/>
  <c r="V90" i="64"/>
  <c r="U90" i="64"/>
  <c r="T90" i="64"/>
  <c r="S90" i="64"/>
  <c r="Q90" i="64"/>
  <c r="P90" i="64"/>
  <c r="O90" i="64"/>
  <c r="I90" i="64"/>
  <c r="H90" i="64"/>
  <c r="E90" i="64"/>
  <c r="D90" i="64"/>
  <c r="M88" i="64"/>
  <c r="L88" i="64"/>
  <c r="J88" i="64"/>
  <c r="J90" i="64" s="1"/>
  <c r="F88" i="64"/>
  <c r="L87" i="64"/>
  <c r="L90" i="64" s="1"/>
  <c r="J87" i="64"/>
  <c r="F87" i="64"/>
  <c r="AF84" i="64"/>
  <c r="AE84" i="64"/>
  <c r="AD84" i="64"/>
  <c r="AC84" i="64"/>
  <c r="AB84" i="64"/>
  <c r="AA84" i="64"/>
  <c r="Y84" i="64"/>
  <c r="X84" i="64"/>
  <c r="W84" i="64"/>
  <c r="V84" i="64"/>
  <c r="U84" i="64"/>
  <c r="T84" i="64"/>
  <c r="S84" i="64"/>
  <c r="Q84" i="64"/>
  <c r="P84" i="64"/>
  <c r="O84" i="64"/>
  <c r="L84" i="64"/>
  <c r="I84" i="64"/>
  <c r="H84" i="64"/>
  <c r="E84" i="64"/>
  <c r="D84" i="64"/>
  <c r="M82" i="64"/>
  <c r="AH82" i="64" s="1"/>
  <c r="L82" i="64"/>
  <c r="J82" i="64"/>
  <c r="F82" i="64"/>
  <c r="M81" i="64"/>
  <c r="L81" i="64"/>
  <c r="J81" i="64"/>
  <c r="J84" i="64" s="1"/>
  <c r="F81" i="64"/>
  <c r="F84" i="64" s="1"/>
  <c r="AF78" i="64"/>
  <c r="AE78" i="64"/>
  <c r="AD78" i="64"/>
  <c r="AB78" i="64"/>
  <c r="AA78" i="64"/>
  <c r="Y78" i="64"/>
  <c r="X78" i="64"/>
  <c r="W78" i="64"/>
  <c r="V78" i="64"/>
  <c r="U78" i="64"/>
  <c r="T78" i="64"/>
  <c r="S78" i="64"/>
  <c r="Q78" i="64"/>
  <c r="P78" i="64"/>
  <c r="O78" i="64"/>
  <c r="I78" i="64"/>
  <c r="H78" i="64"/>
  <c r="E78" i="64"/>
  <c r="D78" i="64"/>
  <c r="L76" i="64"/>
  <c r="J76" i="64"/>
  <c r="M76" i="64" s="1"/>
  <c r="F76" i="64"/>
  <c r="AH75" i="64"/>
  <c r="M75" i="64"/>
  <c r="L75" i="64"/>
  <c r="L78" i="64" s="1"/>
  <c r="J75" i="64"/>
  <c r="F75" i="64"/>
  <c r="AF72" i="64"/>
  <c r="AE72" i="64"/>
  <c r="AD72" i="64"/>
  <c r="AC72" i="64"/>
  <c r="AB72" i="64"/>
  <c r="AA72" i="64"/>
  <c r="Y72" i="64"/>
  <c r="X72" i="64"/>
  <c r="W72" i="64"/>
  <c r="V72" i="64"/>
  <c r="U72" i="64"/>
  <c r="T72" i="64"/>
  <c r="S72" i="64"/>
  <c r="Q72" i="64"/>
  <c r="P72" i="64"/>
  <c r="O72" i="64"/>
  <c r="L72" i="64"/>
  <c r="I72" i="64"/>
  <c r="H72" i="64"/>
  <c r="E72" i="64"/>
  <c r="D72" i="64"/>
  <c r="L70" i="64"/>
  <c r="J70" i="64"/>
  <c r="F70" i="64"/>
  <c r="L69" i="64"/>
  <c r="J69" i="64"/>
  <c r="J72" i="64" s="1"/>
  <c r="F69" i="64"/>
  <c r="AF66" i="64"/>
  <c r="AE66" i="64"/>
  <c r="AD66" i="64"/>
  <c r="AC66" i="64"/>
  <c r="AB66" i="64"/>
  <c r="AA66" i="64"/>
  <c r="Y66" i="64"/>
  <c r="X66" i="64"/>
  <c r="W66" i="64"/>
  <c r="V66" i="64"/>
  <c r="U66" i="64"/>
  <c r="T66" i="64"/>
  <c r="S66" i="64"/>
  <c r="Q66" i="64"/>
  <c r="P66" i="64"/>
  <c r="O66" i="64"/>
  <c r="I66" i="64"/>
  <c r="H66" i="64"/>
  <c r="E66" i="64"/>
  <c r="D66" i="64"/>
  <c r="L64" i="64"/>
  <c r="J64" i="64"/>
  <c r="F64" i="64"/>
  <c r="M64" i="64" s="1"/>
  <c r="L63" i="64"/>
  <c r="J63" i="64"/>
  <c r="F63" i="64"/>
  <c r="M63" i="64" s="1"/>
  <c r="L62" i="64"/>
  <c r="L66" i="64" s="1"/>
  <c r="J62" i="64"/>
  <c r="F62" i="64"/>
  <c r="M62" i="64" s="1"/>
  <c r="L61" i="64"/>
  <c r="J61" i="64"/>
  <c r="J66" i="64" s="1"/>
  <c r="F61" i="64"/>
  <c r="AF58" i="64"/>
  <c r="AE58" i="64"/>
  <c r="AD58" i="64"/>
  <c r="AC58" i="64"/>
  <c r="AB58" i="64"/>
  <c r="AA58" i="64"/>
  <c r="AA110" i="64" s="1"/>
  <c r="Y58" i="64"/>
  <c r="X58" i="64"/>
  <c r="W58" i="64"/>
  <c r="V58" i="64"/>
  <c r="U58" i="64"/>
  <c r="T58" i="64"/>
  <c r="S58" i="64"/>
  <c r="Q58" i="64"/>
  <c r="P58" i="64"/>
  <c r="O58" i="64"/>
  <c r="I58" i="64"/>
  <c r="H58" i="64"/>
  <c r="E58" i="64"/>
  <c r="D58" i="64"/>
  <c r="M57" i="64"/>
  <c r="L57" i="64"/>
  <c r="J57" i="64"/>
  <c r="F57" i="64"/>
  <c r="L56" i="64"/>
  <c r="J56" i="64"/>
  <c r="F56" i="64"/>
  <c r="M56" i="64" s="1"/>
  <c r="L55" i="64"/>
  <c r="J55" i="64"/>
  <c r="F55" i="64"/>
  <c r="M54" i="64"/>
  <c r="L54" i="64"/>
  <c r="J54" i="64"/>
  <c r="F54" i="64"/>
  <c r="L53" i="64"/>
  <c r="L58" i="64" s="1"/>
  <c r="J53" i="64"/>
  <c r="F53" i="64"/>
  <c r="M53" i="64" s="1"/>
  <c r="AF50" i="64"/>
  <c r="AE50" i="64"/>
  <c r="AD50" i="64"/>
  <c r="AC50" i="64"/>
  <c r="AB50" i="64"/>
  <c r="AB110" i="64" s="1"/>
  <c r="AA50" i="64"/>
  <c r="Y50" i="64"/>
  <c r="X50" i="64"/>
  <c r="W50" i="64"/>
  <c r="V50" i="64"/>
  <c r="U50" i="64"/>
  <c r="T50" i="64"/>
  <c r="S50" i="64"/>
  <c r="Q50" i="64"/>
  <c r="P50" i="64"/>
  <c r="O50" i="64"/>
  <c r="M50" i="64"/>
  <c r="I50" i="64"/>
  <c r="H50" i="64"/>
  <c r="E50" i="64"/>
  <c r="D50" i="64"/>
  <c r="M49" i="64"/>
  <c r="L49" i="64"/>
  <c r="J49" i="64"/>
  <c r="F49" i="64"/>
  <c r="M48" i="64"/>
  <c r="L48" i="64"/>
  <c r="J48" i="64"/>
  <c r="J50" i="64" s="1"/>
  <c r="F48" i="64"/>
  <c r="F50" i="64" s="1"/>
  <c r="L47" i="64"/>
  <c r="J47" i="64"/>
  <c r="F47" i="64"/>
  <c r="M47" i="64" s="1"/>
  <c r="AC46" i="64"/>
  <c r="M46" i="64"/>
  <c r="L46" i="64"/>
  <c r="J46" i="64"/>
  <c r="F46" i="64"/>
  <c r="AH45" i="64"/>
  <c r="AC45" i="64"/>
  <c r="L45" i="64"/>
  <c r="J45" i="64"/>
  <c r="F45" i="64"/>
  <c r="M45" i="64" s="1"/>
  <c r="AF42" i="64"/>
  <c r="AE42" i="64"/>
  <c r="AD42" i="64"/>
  <c r="AC42" i="64"/>
  <c r="AB42" i="64"/>
  <c r="AA42" i="64"/>
  <c r="Y42" i="64"/>
  <c r="X42" i="64"/>
  <c r="W42" i="64"/>
  <c r="V42" i="64"/>
  <c r="U42" i="64"/>
  <c r="T42" i="64"/>
  <c r="S42" i="64"/>
  <c r="Q42" i="64"/>
  <c r="P42" i="64"/>
  <c r="O42" i="64"/>
  <c r="I42" i="64"/>
  <c r="H42" i="64"/>
  <c r="E42" i="64"/>
  <c r="D42" i="64"/>
  <c r="L41" i="64"/>
  <c r="J41" i="64"/>
  <c r="F41" i="64"/>
  <c r="M41" i="64" s="1"/>
  <c r="L40" i="64"/>
  <c r="J40" i="64"/>
  <c r="F40" i="64"/>
  <c r="M40" i="64" s="1"/>
  <c r="L39" i="64"/>
  <c r="J39" i="64"/>
  <c r="F39" i="64"/>
  <c r="M39" i="64" s="1"/>
  <c r="L38" i="64"/>
  <c r="J38" i="64"/>
  <c r="F38" i="64"/>
  <c r="M38" i="64" s="1"/>
  <c r="M37" i="64"/>
  <c r="L37" i="64"/>
  <c r="J37" i="64"/>
  <c r="F37" i="64"/>
  <c r="L36" i="64"/>
  <c r="J36" i="64"/>
  <c r="F36" i="64"/>
  <c r="M36" i="64" s="1"/>
  <c r="L35" i="64"/>
  <c r="J35" i="64"/>
  <c r="F35" i="64"/>
  <c r="M35" i="64" s="1"/>
  <c r="L34" i="64"/>
  <c r="J34" i="64"/>
  <c r="J42" i="64" s="1"/>
  <c r="F34" i="64"/>
  <c r="M34" i="64" s="1"/>
  <c r="L33" i="64"/>
  <c r="J33" i="64"/>
  <c r="M33" i="64" s="1"/>
  <c r="F33" i="64"/>
  <c r="L32" i="64"/>
  <c r="J32" i="64"/>
  <c r="F32" i="64"/>
  <c r="M32" i="64" s="1"/>
  <c r="L31" i="64"/>
  <c r="J31" i="64"/>
  <c r="F31" i="64"/>
  <c r="AF28" i="64"/>
  <c r="AE28" i="64"/>
  <c r="AE110" i="64" s="1"/>
  <c r="AD28" i="64"/>
  <c r="AB28" i="64"/>
  <c r="AA28" i="64"/>
  <c r="Y28" i="64"/>
  <c r="X28" i="64"/>
  <c r="W28" i="64"/>
  <c r="W110" i="64" s="1"/>
  <c r="V28" i="64"/>
  <c r="V110" i="64" s="1"/>
  <c r="U28" i="64"/>
  <c r="T28" i="64"/>
  <c r="S28" i="64"/>
  <c r="Q28" i="64"/>
  <c r="Q110" i="64" s="1"/>
  <c r="P28" i="64"/>
  <c r="O28" i="64"/>
  <c r="I28" i="64"/>
  <c r="H28" i="64"/>
  <c r="E28" i="64"/>
  <c r="E110" i="64" s="1"/>
  <c r="D28" i="64"/>
  <c r="D110" i="64" s="1"/>
  <c r="L26" i="64"/>
  <c r="J26" i="64"/>
  <c r="F26" i="64"/>
  <c r="M25" i="64"/>
  <c r="L25" i="64"/>
  <c r="J25" i="64"/>
  <c r="F25" i="64"/>
  <c r="M24" i="64"/>
  <c r="L24" i="64"/>
  <c r="J24" i="64"/>
  <c r="F24" i="64"/>
  <c r="L23" i="64"/>
  <c r="J23" i="64"/>
  <c r="F23" i="64"/>
  <c r="M23" i="64" s="1"/>
  <c r="M22" i="64"/>
  <c r="L22" i="64"/>
  <c r="J22" i="64"/>
  <c r="F22" i="64"/>
  <c r="L21" i="64"/>
  <c r="J21" i="64"/>
  <c r="M21" i="64" s="1"/>
  <c r="F21" i="64"/>
  <c r="L20" i="64"/>
  <c r="J20" i="64"/>
  <c r="F20" i="64"/>
  <c r="M19" i="64"/>
  <c r="L19" i="64"/>
  <c r="J19" i="64"/>
  <c r="F19" i="64"/>
  <c r="L18" i="64"/>
  <c r="J18" i="64"/>
  <c r="M18" i="64" s="1"/>
  <c r="F18" i="64"/>
  <c r="L17" i="64"/>
  <c r="J17" i="64"/>
  <c r="F17" i="64"/>
  <c r="M17" i="64" s="1"/>
  <c r="L16" i="64"/>
  <c r="J16" i="64"/>
  <c r="F16" i="64"/>
  <c r="M16" i="64" s="1"/>
  <c r="M15" i="64"/>
  <c r="L15" i="64"/>
  <c r="J15" i="64"/>
  <c r="F15" i="64"/>
  <c r="L14" i="64"/>
  <c r="J14" i="64"/>
  <c r="F14" i="64"/>
  <c r="L13" i="64"/>
  <c r="J13" i="64"/>
  <c r="F13" i="64"/>
  <c r="M12" i="64"/>
  <c r="L12" i="64"/>
  <c r="J12" i="64"/>
  <c r="F12" i="64"/>
  <c r="L11" i="64"/>
  <c r="J11" i="64"/>
  <c r="F11" i="64"/>
  <c r="J115" i="63"/>
  <c r="AF108" i="63"/>
  <c r="AE108" i="63"/>
  <c r="AD108" i="63"/>
  <c r="AC108" i="63"/>
  <c r="AB108" i="63"/>
  <c r="AA108" i="63"/>
  <c r="Y108" i="63"/>
  <c r="X108" i="63"/>
  <c r="W108" i="63"/>
  <c r="V108" i="63"/>
  <c r="U108" i="63"/>
  <c r="T108" i="63"/>
  <c r="S108" i="63"/>
  <c r="Q108" i="63"/>
  <c r="P108" i="63"/>
  <c r="O108" i="63"/>
  <c r="L108" i="63"/>
  <c r="J108" i="63"/>
  <c r="I108" i="63"/>
  <c r="H108" i="63"/>
  <c r="E108" i="63"/>
  <c r="D108" i="63"/>
  <c r="M106" i="63"/>
  <c r="AH106" i="63" s="1"/>
  <c r="L106" i="63"/>
  <c r="J106" i="63"/>
  <c r="F106" i="63"/>
  <c r="F108" i="63" s="1"/>
  <c r="AF103" i="63"/>
  <c r="AE103" i="63"/>
  <c r="AD103" i="63"/>
  <c r="AC103" i="63"/>
  <c r="AB103" i="63"/>
  <c r="AA103" i="63"/>
  <c r="Y103" i="63"/>
  <c r="X103" i="63"/>
  <c r="W103" i="63"/>
  <c r="V103" i="63"/>
  <c r="U103" i="63"/>
  <c r="T103" i="63"/>
  <c r="S103" i="63"/>
  <c r="Q103" i="63"/>
  <c r="P103" i="63"/>
  <c r="O103" i="63"/>
  <c r="J103" i="63"/>
  <c r="I103" i="63"/>
  <c r="H103" i="63"/>
  <c r="E103" i="63"/>
  <c r="D103" i="63"/>
  <c r="AH101" i="63"/>
  <c r="M101" i="63"/>
  <c r="L101" i="63"/>
  <c r="L103" i="63" s="1"/>
  <c r="J101" i="63"/>
  <c r="F101" i="63"/>
  <c r="AH100" i="63"/>
  <c r="M100" i="63"/>
  <c r="M103" i="63" s="1"/>
  <c r="L100" i="63"/>
  <c r="J100" i="63"/>
  <c r="F100" i="63"/>
  <c r="F103" i="63" s="1"/>
  <c r="AF97" i="63"/>
  <c r="AE97" i="63"/>
  <c r="AD97" i="63"/>
  <c r="AC97" i="63"/>
  <c r="AB97" i="63"/>
  <c r="AA97" i="63"/>
  <c r="Y97" i="63"/>
  <c r="X97" i="63"/>
  <c r="W97" i="63"/>
  <c r="V97" i="63"/>
  <c r="U97" i="63"/>
  <c r="T97" i="63"/>
  <c r="S97" i="63"/>
  <c r="Q97" i="63"/>
  <c r="P97" i="63"/>
  <c r="O97" i="63"/>
  <c r="L97" i="63"/>
  <c r="I97" i="63"/>
  <c r="H97" i="63"/>
  <c r="E97" i="63"/>
  <c r="D97" i="63"/>
  <c r="L95" i="63"/>
  <c r="J95" i="63"/>
  <c r="F95" i="63"/>
  <c r="M95" i="63" s="1"/>
  <c r="M94" i="63"/>
  <c r="L94" i="63"/>
  <c r="J94" i="63"/>
  <c r="F94" i="63"/>
  <c r="M93" i="63"/>
  <c r="L93" i="63"/>
  <c r="J93" i="63"/>
  <c r="F93" i="63"/>
  <c r="AF90" i="63"/>
  <c r="AE90" i="63"/>
  <c r="AD90" i="63"/>
  <c r="AC90" i="63"/>
  <c r="AB90" i="63"/>
  <c r="AA90" i="63"/>
  <c r="Y90" i="63"/>
  <c r="X90" i="63"/>
  <c r="W90" i="63"/>
  <c r="V90" i="63"/>
  <c r="U90" i="63"/>
  <c r="T90" i="63"/>
  <c r="S90" i="63"/>
  <c r="Q90" i="63"/>
  <c r="P90" i="63"/>
  <c r="O90" i="63"/>
  <c r="L90" i="63"/>
  <c r="I90" i="63"/>
  <c r="H90" i="63"/>
  <c r="E90" i="63"/>
  <c r="D90" i="63"/>
  <c r="M88" i="63"/>
  <c r="L88" i="63"/>
  <c r="J88" i="63"/>
  <c r="F88" i="63"/>
  <c r="M87" i="63"/>
  <c r="M90" i="63" s="1"/>
  <c r="L87" i="63"/>
  <c r="J87" i="63"/>
  <c r="J90" i="63" s="1"/>
  <c r="F87" i="63"/>
  <c r="F90" i="63" s="1"/>
  <c r="AF84" i="63"/>
  <c r="AE84" i="63"/>
  <c r="AD84" i="63"/>
  <c r="AC84" i="63"/>
  <c r="AB84" i="63"/>
  <c r="AA84" i="63"/>
  <c r="Y84" i="63"/>
  <c r="X84" i="63"/>
  <c r="W84" i="63"/>
  <c r="V84" i="63"/>
  <c r="U84" i="63"/>
  <c r="T84" i="63"/>
  <c r="S84" i="63"/>
  <c r="Q84" i="63"/>
  <c r="P84" i="63"/>
  <c r="O84" i="63"/>
  <c r="I84" i="63"/>
  <c r="H84" i="63"/>
  <c r="E84" i="63"/>
  <c r="D84" i="63"/>
  <c r="L82" i="63"/>
  <c r="J82" i="63"/>
  <c r="F82" i="63"/>
  <c r="M82" i="63" s="1"/>
  <c r="L81" i="63"/>
  <c r="L84" i="63" s="1"/>
  <c r="J81" i="63"/>
  <c r="F81" i="63"/>
  <c r="AF78" i="63"/>
  <c r="AE78" i="63"/>
  <c r="AD78" i="63"/>
  <c r="AB78" i="63"/>
  <c r="AA78" i="63"/>
  <c r="Y78" i="63"/>
  <c r="X78" i="63"/>
  <c r="W78" i="63"/>
  <c r="V78" i="63"/>
  <c r="U78" i="63"/>
  <c r="T78" i="63"/>
  <c r="S78" i="63"/>
  <c r="Q78" i="63"/>
  <c r="P78" i="63"/>
  <c r="O78" i="63"/>
  <c r="L78" i="63"/>
  <c r="J78" i="63"/>
  <c r="I78" i="63"/>
  <c r="H78" i="63"/>
  <c r="E78" i="63"/>
  <c r="D78" i="63"/>
  <c r="L76" i="63"/>
  <c r="J76" i="63"/>
  <c r="F76" i="63"/>
  <c r="M75" i="63"/>
  <c r="L75" i="63"/>
  <c r="J75" i="63"/>
  <c r="F75" i="63"/>
  <c r="F78" i="63" s="1"/>
  <c r="AF72" i="63"/>
  <c r="AE72" i="63"/>
  <c r="AD72" i="63"/>
  <c r="AC72" i="63"/>
  <c r="AB72" i="63"/>
  <c r="AA72" i="63"/>
  <c r="Y72" i="63"/>
  <c r="X72" i="63"/>
  <c r="W72" i="63"/>
  <c r="V72" i="63"/>
  <c r="U72" i="63"/>
  <c r="T72" i="63"/>
  <c r="S72" i="63"/>
  <c r="Q72" i="63"/>
  <c r="P72" i="63"/>
  <c r="O72" i="63"/>
  <c r="I72" i="63"/>
  <c r="H72" i="63"/>
  <c r="E72" i="63"/>
  <c r="D72" i="63"/>
  <c r="L70" i="63"/>
  <c r="J70" i="63"/>
  <c r="F70" i="63"/>
  <c r="M70" i="63" s="1"/>
  <c r="M69" i="63"/>
  <c r="L69" i="63"/>
  <c r="L72" i="63" s="1"/>
  <c r="J69" i="63"/>
  <c r="J72" i="63" s="1"/>
  <c r="F69" i="63"/>
  <c r="AF66" i="63"/>
  <c r="AE66" i="63"/>
  <c r="AD66" i="63"/>
  <c r="AC66" i="63"/>
  <c r="AB66" i="63"/>
  <c r="AA66" i="63"/>
  <c r="Y66" i="63"/>
  <c r="X66" i="63"/>
  <c r="W66" i="63"/>
  <c r="V66" i="63"/>
  <c r="U66" i="63"/>
  <c r="T66" i="63"/>
  <c r="S66" i="63"/>
  <c r="Q66" i="63"/>
  <c r="P66" i="63"/>
  <c r="O66" i="63"/>
  <c r="I66" i="63"/>
  <c r="H66" i="63"/>
  <c r="E66" i="63"/>
  <c r="D66" i="63"/>
  <c r="L64" i="63"/>
  <c r="J64" i="63"/>
  <c r="F64" i="63"/>
  <c r="M64" i="63" s="1"/>
  <c r="L63" i="63"/>
  <c r="J63" i="63"/>
  <c r="J66" i="63" s="1"/>
  <c r="F63" i="63"/>
  <c r="M62" i="63"/>
  <c r="L62" i="63"/>
  <c r="J62" i="63"/>
  <c r="F62" i="63"/>
  <c r="F66" i="63" s="1"/>
  <c r="L61" i="63"/>
  <c r="J61" i="63"/>
  <c r="F61" i="63"/>
  <c r="M61" i="63" s="1"/>
  <c r="AF58" i="63"/>
  <c r="AE58" i="63"/>
  <c r="AD58" i="63"/>
  <c r="AC58" i="63"/>
  <c r="AB58" i="63"/>
  <c r="AA58" i="63"/>
  <c r="Y58" i="63"/>
  <c r="X58" i="63"/>
  <c r="W58" i="63"/>
  <c r="V58" i="63"/>
  <c r="U58" i="63"/>
  <c r="T58" i="63"/>
  <c r="S58" i="63"/>
  <c r="Q58" i="63"/>
  <c r="P58" i="63"/>
  <c r="O58" i="63"/>
  <c r="I58" i="63"/>
  <c r="H58" i="63"/>
  <c r="E58" i="63"/>
  <c r="D58" i="63"/>
  <c r="M57" i="63"/>
  <c r="L57" i="63"/>
  <c r="J57" i="63"/>
  <c r="F57" i="63"/>
  <c r="L56" i="63"/>
  <c r="J56" i="63"/>
  <c r="J58" i="63" s="1"/>
  <c r="F56" i="63"/>
  <c r="M56" i="63" s="1"/>
  <c r="L55" i="63"/>
  <c r="J55" i="63"/>
  <c r="F55" i="63"/>
  <c r="M55" i="63" s="1"/>
  <c r="M54" i="63"/>
  <c r="AH54" i="63" s="1"/>
  <c r="L54" i="63"/>
  <c r="J54" i="63"/>
  <c r="F54" i="63"/>
  <c r="L53" i="63"/>
  <c r="L58" i="63" s="1"/>
  <c r="J53" i="63"/>
  <c r="F53" i="63"/>
  <c r="M53" i="63" s="1"/>
  <c r="AF50" i="63"/>
  <c r="AE50" i="63"/>
  <c r="AC50" i="63"/>
  <c r="AB50" i="63"/>
  <c r="AA50" i="63"/>
  <c r="Y50" i="63"/>
  <c r="X50" i="63"/>
  <c r="W50" i="63"/>
  <c r="V50" i="63"/>
  <c r="U50" i="63"/>
  <c r="T50" i="63"/>
  <c r="S50" i="63"/>
  <c r="Q50" i="63"/>
  <c r="P50" i="63"/>
  <c r="O50" i="63"/>
  <c r="I50" i="63"/>
  <c r="H50" i="63"/>
  <c r="E50" i="63"/>
  <c r="D50" i="63"/>
  <c r="L49" i="63"/>
  <c r="J49" i="63"/>
  <c r="F49" i="63"/>
  <c r="AD48" i="63"/>
  <c r="M48" i="63"/>
  <c r="L48" i="63"/>
  <c r="J48" i="63"/>
  <c r="F48" i="63"/>
  <c r="L47" i="63"/>
  <c r="L50" i="63" s="1"/>
  <c r="J47" i="63"/>
  <c r="F47" i="63"/>
  <c r="M47" i="63" s="1"/>
  <c r="AD47" i="63" s="1"/>
  <c r="L46" i="63"/>
  <c r="J46" i="63"/>
  <c r="J50" i="63" s="1"/>
  <c r="F46" i="63"/>
  <c r="AD45" i="63"/>
  <c r="M45" i="63"/>
  <c r="L45" i="63"/>
  <c r="J45" i="63"/>
  <c r="F45" i="63"/>
  <c r="AF42" i="63"/>
  <c r="AE42" i="63"/>
  <c r="AD42" i="63"/>
  <c r="AC42" i="63"/>
  <c r="AB42" i="63"/>
  <c r="AA42" i="63"/>
  <c r="Y42" i="63"/>
  <c r="X42" i="63"/>
  <c r="W42" i="63"/>
  <c r="V42" i="63"/>
  <c r="U42" i="63"/>
  <c r="T42" i="63"/>
  <c r="S42" i="63"/>
  <c r="Q42" i="63"/>
  <c r="P42" i="63"/>
  <c r="O42" i="63"/>
  <c r="I42" i="63"/>
  <c r="H42" i="63"/>
  <c r="E42" i="63"/>
  <c r="D42" i="63"/>
  <c r="L41" i="63"/>
  <c r="J41" i="63"/>
  <c r="F41" i="63"/>
  <c r="M40" i="63"/>
  <c r="L40" i="63"/>
  <c r="J40" i="63"/>
  <c r="F40" i="63"/>
  <c r="M39" i="63"/>
  <c r="L39" i="63"/>
  <c r="J39" i="63"/>
  <c r="F39" i="63"/>
  <c r="L38" i="63"/>
  <c r="J38" i="63"/>
  <c r="F38" i="63"/>
  <c r="M38" i="63" s="1"/>
  <c r="M37" i="63"/>
  <c r="L37" i="63"/>
  <c r="J37" i="63"/>
  <c r="F37" i="63"/>
  <c r="M36" i="63"/>
  <c r="L36" i="63"/>
  <c r="J36" i="63"/>
  <c r="F36" i="63"/>
  <c r="L35" i="63"/>
  <c r="J35" i="63"/>
  <c r="F35" i="63"/>
  <c r="M35" i="63" s="1"/>
  <c r="M34" i="63"/>
  <c r="L34" i="63"/>
  <c r="J34" i="63"/>
  <c r="F34" i="63"/>
  <c r="M33" i="63"/>
  <c r="L33" i="63"/>
  <c r="L42" i="63" s="1"/>
  <c r="J33" i="63"/>
  <c r="F33" i="63"/>
  <c r="L32" i="63"/>
  <c r="J32" i="63"/>
  <c r="F32" i="63"/>
  <c r="M32" i="63" s="1"/>
  <c r="L31" i="63"/>
  <c r="J31" i="63"/>
  <c r="J42" i="63" s="1"/>
  <c r="F31" i="63"/>
  <c r="AE28" i="63"/>
  <c r="AD28" i="63"/>
  <c r="AB28" i="63"/>
  <c r="AB110" i="63" s="1"/>
  <c r="AA28" i="63"/>
  <c r="AA110" i="63" s="1"/>
  <c r="Y28" i="63"/>
  <c r="Y110" i="63" s="1"/>
  <c r="X28" i="63"/>
  <c r="X110" i="63" s="1"/>
  <c r="W28" i="63"/>
  <c r="V28" i="63"/>
  <c r="U28" i="63"/>
  <c r="U110" i="63" s="1"/>
  <c r="T28" i="63"/>
  <c r="T110" i="63" s="1"/>
  <c r="S28" i="63"/>
  <c r="Q28" i="63"/>
  <c r="P28" i="63"/>
  <c r="O28" i="63"/>
  <c r="I28" i="63"/>
  <c r="I110" i="63" s="1"/>
  <c r="H28" i="63"/>
  <c r="H110" i="63" s="1"/>
  <c r="E28" i="63"/>
  <c r="D28" i="63"/>
  <c r="D110" i="63" s="1"/>
  <c r="M26" i="63"/>
  <c r="L26" i="63"/>
  <c r="J26" i="63"/>
  <c r="F26" i="63"/>
  <c r="L25" i="63"/>
  <c r="J25" i="63"/>
  <c r="M25" i="63" s="1"/>
  <c r="F25" i="63"/>
  <c r="L24" i="63"/>
  <c r="J24" i="63"/>
  <c r="F24" i="63"/>
  <c r="M24" i="63" s="1"/>
  <c r="M23" i="63"/>
  <c r="L23" i="63"/>
  <c r="J23" i="63"/>
  <c r="F23" i="63"/>
  <c r="L22" i="63"/>
  <c r="J22" i="63"/>
  <c r="M22" i="63" s="1"/>
  <c r="F22" i="63"/>
  <c r="L21" i="63"/>
  <c r="J21" i="63"/>
  <c r="F21" i="63"/>
  <c r="M21" i="63" s="1"/>
  <c r="J20" i="63"/>
  <c r="F20" i="63"/>
  <c r="M20" i="63" s="1"/>
  <c r="AC20" i="63" s="1"/>
  <c r="AC28" i="63" s="1"/>
  <c r="D20" i="63"/>
  <c r="L20" i="63" s="1"/>
  <c r="M19" i="63"/>
  <c r="L19" i="63"/>
  <c r="J19" i="63"/>
  <c r="F19" i="63"/>
  <c r="M18" i="63"/>
  <c r="L18" i="63"/>
  <c r="J18" i="63"/>
  <c r="F18" i="63"/>
  <c r="L17" i="63"/>
  <c r="J17" i="63"/>
  <c r="F17" i="63"/>
  <c r="M17" i="63" s="1"/>
  <c r="M16" i="63"/>
  <c r="L16" i="63"/>
  <c r="J16" i="63"/>
  <c r="M15" i="63"/>
  <c r="AF15" i="63" s="1"/>
  <c r="L15" i="63"/>
  <c r="J15" i="63"/>
  <c r="F15" i="63"/>
  <c r="L14" i="63"/>
  <c r="J14" i="63"/>
  <c r="F14" i="63"/>
  <c r="M14" i="63" s="1"/>
  <c r="AF14" i="63" s="1"/>
  <c r="AF28" i="63" s="1"/>
  <c r="AF110" i="63" s="1"/>
  <c r="L13" i="63"/>
  <c r="J13" i="63"/>
  <c r="F13" i="63"/>
  <c r="M13" i="63" s="1"/>
  <c r="AH12" i="63" s="1"/>
  <c r="M12" i="63"/>
  <c r="L12" i="63"/>
  <c r="J12" i="63"/>
  <c r="F12" i="63"/>
  <c r="L11" i="63"/>
  <c r="J11" i="63"/>
  <c r="F11" i="63"/>
  <c r="M11" i="63" s="1"/>
  <c r="S110" i="62"/>
  <c r="AF108" i="62"/>
  <c r="AE108" i="62"/>
  <c r="AD108" i="62"/>
  <c r="AC108" i="62"/>
  <c r="AB108" i="62"/>
  <c r="AA108" i="62"/>
  <c r="Y108" i="62"/>
  <c r="X108" i="62"/>
  <c r="W108" i="62"/>
  <c r="V108" i="62"/>
  <c r="U108" i="62"/>
  <c r="T108" i="62"/>
  <c r="S108" i="62"/>
  <c r="Q108" i="62"/>
  <c r="P108" i="62"/>
  <c r="O108" i="62"/>
  <c r="L108" i="62"/>
  <c r="J108" i="62"/>
  <c r="I108" i="62"/>
  <c r="H108" i="62"/>
  <c r="F108" i="62"/>
  <c r="E108" i="62"/>
  <c r="D108" i="62"/>
  <c r="AH106" i="62"/>
  <c r="M106" i="62"/>
  <c r="M108" i="62" s="1"/>
  <c r="L106" i="62"/>
  <c r="J106" i="62"/>
  <c r="F106" i="62"/>
  <c r="AF103" i="62"/>
  <c r="AE103" i="62"/>
  <c r="AD103" i="62"/>
  <c r="AC103" i="62"/>
  <c r="AB103" i="62"/>
  <c r="AA103" i="62"/>
  <c r="Y103" i="62"/>
  <c r="X103" i="62"/>
  <c r="W103" i="62"/>
  <c r="V103" i="62"/>
  <c r="U103" i="62"/>
  <c r="T103" i="62"/>
  <c r="S103" i="62"/>
  <c r="Q103" i="62"/>
  <c r="P103" i="62"/>
  <c r="O103" i="62"/>
  <c r="J103" i="62"/>
  <c r="I103" i="62"/>
  <c r="H103" i="62"/>
  <c r="E103" i="62"/>
  <c r="D103" i="62"/>
  <c r="L101" i="62"/>
  <c r="J101" i="62"/>
  <c r="F101" i="62"/>
  <c r="M101" i="62" s="1"/>
  <c r="M100" i="62"/>
  <c r="L100" i="62"/>
  <c r="L103" i="62" s="1"/>
  <c r="J100" i="62"/>
  <c r="F100" i="62"/>
  <c r="F103" i="62" s="1"/>
  <c r="AF97" i="62"/>
  <c r="AE97" i="62"/>
  <c r="AD97" i="62"/>
  <c r="AC97" i="62"/>
  <c r="AB97" i="62"/>
  <c r="AA97" i="62"/>
  <c r="Y97" i="62"/>
  <c r="X97" i="62"/>
  <c r="W97" i="62"/>
  <c r="V97" i="62"/>
  <c r="U97" i="62"/>
  <c r="T97" i="62"/>
  <c r="S97" i="62"/>
  <c r="Q97" i="62"/>
  <c r="P97" i="62"/>
  <c r="O97" i="62"/>
  <c r="I97" i="62"/>
  <c r="H97" i="62"/>
  <c r="E97" i="62"/>
  <c r="D97" i="62"/>
  <c r="L95" i="62"/>
  <c r="J95" i="62"/>
  <c r="J97" i="62" s="1"/>
  <c r="F95" i="62"/>
  <c r="M95" i="62" s="1"/>
  <c r="L94" i="62"/>
  <c r="L97" i="62" s="1"/>
  <c r="J94" i="62"/>
  <c r="F94" i="62"/>
  <c r="M94" i="62" s="1"/>
  <c r="M93" i="62"/>
  <c r="L93" i="62"/>
  <c r="J93" i="62"/>
  <c r="F93" i="62"/>
  <c r="AF90" i="62"/>
  <c r="AE90" i="62"/>
  <c r="AD90" i="62"/>
  <c r="AC90" i="62"/>
  <c r="AB90" i="62"/>
  <c r="AA90" i="62"/>
  <c r="Y90" i="62"/>
  <c r="X90" i="62"/>
  <c r="W90" i="62"/>
  <c r="V90" i="62"/>
  <c r="U90" i="62"/>
  <c r="T90" i="62"/>
  <c r="S90" i="62"/>
  <c r="Q90" i="62"/>
  <c r="P90" i="62"/>
  <c r="O90" i="62"/>
  <c r="J90" i="62"/>
  <c r="I90" i="62"/>
  <c r="H90" i="62"/>
  <c r="E90" i="62"/>
  <c r="D90" i="62"/>
  <c r="L88" i="62"/>
  <c r="J88" i="62"/>
  <c r="F88" i="62"/>
  <c r="M88" i="62" s="1"/>
  <c r="M87" i="62"/>
  <c r="L87" i="62"/>
  <c r="L90" i="62" s="1"/>
  <c r="J87" i="62"/>
  <c r="F87" i="62"/>
  <c r="F90" i="62" s="1"/>
  <c r="AF84" i="62"/>
  <c r="AE84" i="62"/>
  <c r="AD84" i="62"/>
  <c r="AC84" i="62"/>
  <c r="AB84" i="62"/>
  <c r="AA84" i="62"/>
  <c r="Y84" i="62"/>
  <c r="X84" i="62"/>
  <c r="W84" i="62"/>
  <c r="V84" i="62"/>
  <c r="U84" i="62"/>
  <c r="T84" i="62"/>
  <c r="S84" i="62"/>
  <c r="Q84" i="62"/>
  <c r="P84" i="62"/>
  <c r="O84" i="62"/>
  <c r="I84" i="62"/>
  <c r="H84" i="62"/>
  <c r="E84" i="62"/>
  <c r="D84" i="62"/>
  <c r="L82" i="62"/>
  <c r="L84" i="62" s="1"/>
  <c r="J82" i="62"/>
  <c r="F82" i="62"/>
  <c r="M82" i="62" s="1"/>
  <c r="L81" i="62"/>
  <c r="J81" i="62"/>
  <c r="J84" i="62" s="1"/>
  <c r="F81" i="62"/>
  <c r="F84" i="62" s="1"/>
  <c r="AF78" i="62"/>
  <c r="AE78" i="62"/>
  <c r="AC78" i="62"/>
  <c r="AB78" i="62"/>
  <c r="AA78" i="62"/>
  <c r="Y78" i="62"/>
  <c r="X78" i="62"/>
  <c r="W78" i="62"/>
  <c r="V78" i="62"/>
  <c r="U78" i="62"/>
  <c r="T78" i="62"/>
  <c r="S78" i="62"/>
  <c r="Q78" i="62"/>
  <c r="P78" i="62"/>
  <c r="O78" i="62"/>
  <c r="J78" i="62"/>
  <c r="I78" i="62"/>
  <c r="H78" i="62"/>
  <c r="E78" i="62"/>
  <c r="D78" i="62"/>
  <c r="L76" i="62"/>
  <c r="J76" i="62"/>
  <c r="F76" i="62"/>
  <c r="M76" i="62" s="1"/>
  <c r="L75" i="62"/>
  <c r="L78" i="62" s="1"/>
  <c r="J75" i="62"/>
  <c r="F75" i="62"/>
  <c r="AF72" i="62"/>
  <c r="AE72" i="62"/>
  <c r="AD72" i="62"/>
  <c r="AC72" i="62"/>
  <c r="AB72" i="62"/>
  <c r="AA72" i="62"/>
  <c r="Y72" i="62"/>
  <c r="X72" i="62"/>
  <c r="W72" i="62"/>
  <c r="V72" i="62"/>
  <c r="U72" i="62"/>
  <c r="T72" i="62"/>
  <c r="S72" i="62"/>
  <c r="Q72" i="62"/>
  <c r="P72" i="62"/>
  <c r="O72" i="62"/>
  <c r="I72" i="62"/>
  <c r="H72" i="62"/>
  <c r="E72" i="62"/>
  <c r="D72" i="62"/>
  <c r="AH70" i="62"/>
  <c r="M70" i="62"/>
  <c r="L70" i="62"/>
  <c r="J70" i="62"/>
  <c r="F70" i="62"/>
  <c r="L69" i="62"/>
  <c r="L72" i="62" s="1"/>
  <c r="J69" i="62"/>
  <c r="J72" i="62" s="1"/>
  <c r="F69" i="62"/>
  <c r="M69" i="62" s="1"/>
  <c r="AF66" i="62"/>
  <c r="AE66" i="62"/>
  <c r="AD66" i="62"/>
  <c r="AC66" i="62"/>
  <c r="AB66" i="62"/>
  <c r="AA66" i="62"/>
  <c r="Y66" i="62"/>
  <c r="X66" i="62"/>
  <c r="W66" i="62"/>
  <c r="V66" i="62"/>
  <c r="U66" i="62"/>
  <c r="T66" i="62"/>
  <c r="S66" i="62"/>
  <c r="Q66" i="62"/>
  <c r="P66" i="62"/>
  <c r="O66" i="62"/>
  <c r="I66" i="62"/>
  <c r="H66" i="62"/>
  <c r="F66" i="62"/>
  <c r="E66" i="62"/>
  <c r="D66" i="62"/>
  <c r="L64" i="62"/>
  <c r="J64" i="62"/>
  <c r="F64" i="62"/>
  <c r="M64" i="62" s="1"/>
  <c r="L63" i="62"/>
  <c r="J63" i="62"/>
  <c r="F63" i="62"/>
  <c r="M63" i="62" s="1"/>
  <c r="M62" i="62"/>
  <c r="L62" i="62"/>
  <c r="J62" i="62"/>
  <c r="F62" i="62"/>
  <c r="M61" i="62"/>
  <c r="L61" i="62"/>
  <c r="L66" i="62" s="1"/>
  <c r="J61" i="62"/>
  <c r="J66" i="62" s="1"/>
  <c r="F61" i="62"/>
  <c r="AF58" i="62"/>
  <c r="AE58" i="62"/>
  <c r="AD58" i="62"/>
  <c r="AC58" i="62"/>
  <c r="AB58" i="62"/>
  <c r="AA58" i="62"/>
  <c r="Y58" i="62"/>
  <c r="X58" i="62"/>
  <c r="W58" i="62"/>
  <c r="V58" i="62"/>
  <c r="U58" i="62"/>
  <c r="T58" i="62"/>
  <c r="S58" i="62"/>
  <c r="Q58" i="62"/>
  <c r="P58" i="62"/>
  <c r="O58" i="62"/>
  <c r="I58" i="62"/>
  <c r="H58" i="62"/>
  <c r="E58" i="62"/>
  <c r="D58" i="62"/>
  <c r="L57" i="62"/>
  <c r="J57" i="62"/>
  <c r="F57" i="62"/>
  <c r="M57" i="62" s="1"/>
  <c r="L56" i="62"/>
  <c r="J56" i="62"/>
  <c r="F56" i="62"/>
  <c r="M56" i="62" s="1"/>
  <c r="M55" i="62"/>
  <c r="L55" i="62"/>
  <c r="J55" i="62"/>
  <c r="F55" i="62"/>
  <c r="L54" i="62"/>
  <c r="J54" i="62"/>
  <c r="M54" i="62" s="1"/>
  <c r="F54" i="62"/>
  <c r="L53" i="62"/>
  <c r="L58" i="62" s="1"/>
  <c r="J53" i="62"/>
  <c r="J58" i="62" s="1"/>
  <c r="F53" i="62"/>
  <c r="AF50" i="62"/>
  <c r="AE50" i="62"/>
  <c r="AC50" i="62"/>
  <c r="AB50" i="62"/>
  <c r="AA50" i="62"/>
  <c r="AA110" i="62" s="1"/>
  <c r="Y50" i="62"/>
  <c r="X50" i="62"/>
  <c r="W50" i="62"/>
  <c r="V50" i="62"/>
  <c r="U50" i="62"/>
  <c r="T50" i="62"/>
  <c r="S50" i="62"/>
  <c r="Q50" i="62"/>
  <c r="P50" i="62"/>
  <c r="O50" i="62"/>
  <c r="I50" i="62"/>
  <c r="H50" i="62"/>
  <c r="F50" i="62"/>
  <c r="E50" i="62"/>
  <c r="D50" i="62"/>
  <c r="L49" i="62"/>
  <c r="J49" i="62"/>
  <c r="F49" i="62"/>
  <c r="M49" i="62" s="1"/>
  <c r="L48" i="62"/>
  <c r="J48" i="62"/>
  <c r="F48" i="62"/>
  <c r="M48" i="62" s="1"/>
  <c r="M47" i="62"/>
  <c r="AD47" i="62" s="1"/>
  <c r="AD50" i="62" s="1"/>
  <c r="L47" i="62"/>
  <c r="L50" i="62" s="1"/>
  <c r="J47" i="62"/>
  <c r="F47" i="62"/>
  <c r="L46" i="62"/>
  <c r="J46" i="62"/>
  <c r="F46" i="62"/>
  <c r="M46" i="62" s="1"/>
  <c r="L45" i="62"/>
  <c r="J45" i="62"/>
  <c r="J50" i="62" s="1"/>
  <c r="F45" i="62"/>
  <c r="M45" i="62" s="1"/>
  <c r="AF42" i="62"/>
  <c r="AE42" i="62"/>
  <c r="AD42" i="62"/>
  <c r="AC42" i="62"/>
  <c r="AB42" i="62"/>
  <c r="AA42" i="62"/>
  <c r="Y42" i="62"/>
  <c r="X42" i="62"/>
  <c r="X110" i="62" s="1"/>
  <c r="W42" i="62"/>
  <c r="V42" i="62"/>
  <c r="U42" i="62"/>
  <c r="T42" i="62"/>
  <c r="T110" i="62" s="1"/>
  <c r="S42" i="62"/>
  <c r="Q42" i="62"/>
  <c r="P42" i="62"/>
  <c r="O42" i="62"/>
  <c r="I42" i="62"/>
  <c r="I110" i="62" s="1"/>
  <c r="H42" i="62"/>
  <c r="E42" i="62"/>
  <c r="D42" i="62"/>
  <c r="M41" i="62"/>
  <c r="L41" i="62"/>
  <c r="J41" i="62"/>
  <c r="F41" i="62"/>
  <c r="L40" i="62"/>
  <c r="J40" i="62"/>
  <c r="M40" i="62" s="1"/>
  <c r="F40" i="62"/>
  <c r="L39" i="62"/>
  <c r="J39" i="62"/>
  <c r="F39" i="62"/>
  <c r="M38" i="62"/>
  <c r="L38" i="62"/>
  <c r="J38" i="62"/>
  <c r="F38" i="62"/>
  <c r="L37" i="62"/>
  <c r="J37" i="62"/>
  <c r="M37" i="62" s="1"/>
  <c r="F37" i="62"/>
  <c r="L36" i="62"/>
  <c r="J36" i="62"/>
  <c r="F36" i="62"/>
  <c r="M36" i="62" s="1"/>
  <c r="M35" i="62"/>
  <c r="L35" i="62"/>
  <c r="J35" i="62"/>
  <c r="F35" i="62"/>
  <c r="L34" i="62"/>
  <c r="J34" i="62"/>
  <c r="M34" i="62" s="1"/>
  <c r="F34" i="62"/>
  <c r="L33" i="62"/>
  <c r="J33" i="62"/>
  <c r="F33" i="62"/>
  <c r="M33" i="62" s="1"/>
  <c r="L32" i="62"/>
  <c r="J32" i="62"/>
  <c r="F32" i="62"/>
  <c r="M32" i="62" s="1"/>
  <c r="M31" i="62"/>
  <c r="L31" i="62"/>
  <c r="L42" i="62" s="1"/>
  <c r="J31" i="62"/>
  <c r="F31" i="62"/>
  <c r="AE28" i="62"/>
  <c r="AD28" i="62"/>
  <c r="AC28" i="62"/>
  <c r="AC110" i="62" s="1"/>
  <c r="AB28" i="62"/>
  <c r="AB110" i="62" s="1"/>
  <c r="AA28" i="62"/>
  <c r="Y28" i="62"/>
  <c r="Y110" i="62" s="1"/>
  <c r="X28" i="62"/>
  <c r="W28" i="62"/>
  <c r="W110" i="62" s="1"/>
  <c r="V28" i="62"/>
  <c r="U28" i="62"/>
  <c r="T28" i="62"/>
  <c r="S28" i="62"/>
  <c r="Q28" i="62"/>
  <c r="P28" i="62"/>
  <c r="O28" i="62"/>
  <c r="O110" i="62" s="1"/>
  <c r="I28" i="62"/>
  <c r="H28" i="62"/>
  <c r="H110" i="62" s="1"/>
  <c r="E28" i="62"/>
  <c r="E110" i="62" s="1"/>
  <c r="D28" i="62"/>
  <c r="AF26" i="62"/>
  <c r="AF28" i="62" s="1"/>
  <c r="AF110" i="62" s="1"/>
  <c r="M26" i="62"/>
  <c r="L26" i="62"/>
  <c r="J26" i="62"/>
  <c r="F26" i="62"/>
  <c r="L25" i="62"/>
  <c r="J25" i="62"/>
  <c r="F25" i="62"/>
  <c r="M25" i="62" s="1"/>
  <c r="L24" i="62"/>
  <c r="J24" i="62"/>
  <c r="F24" i="62"/>
  <c r="M24" i="62" s="1"/>
  <c r="M23" i="62"/>
  <c r="L23" i="62"/>
  <c r="J23" i="62"/>
  <c r="F23" i="62"/>
  <c r="L22" i="62"/>
  <c r="J22" i="62"/>
  <c r="F22" i="62"/>
  <c r="M22" i="62" s="1"/>
  <c r="L21" i="62"/>
  <c r="J21" i="62"/>
  <c r="F21" i="62"/>
  <c r="M21" i="62" s="1"/>
  <c r="M20" i="62"/>
  <c r="L20" i="62"/>
  <c r="J20" i="62"/>
  <c r="F20" i="62"/>
  <c r="L19" i="62"/>
  <c r="J19" i="62"/>
  <c r="F19" i="62"/>
  <c r="M19" i="62" s="1"/>
  <c r="L18" i="62"/>
  <c r="J18" i="62"/>
  <c r="F18" i="62"/>
  <c r="M18" i="62" s="1"/>
  <c r="M17" i="62"/>
  <c r="L17" i="62"/>
  <c r="J17" i="62"/>
  <c r="F17" i="62"/>
  <c r="L16" i="62"/>
  <c r="J16" i="62"/>
  <c r="F16" i="62"/>
  <c r="M16" i="62" s="1"/>
  <c r="L15" i="62"/>
  <c r="J15" i="62"/>
  <c r="F15" i="62"/>
  <c r="M15" i="62" s="1"/>
  <c r="M14" i="62"/>
  <c r="L14" i="62"/>
  <c r="J14" i="62"/>
  <c r="F14" i="62"/>
  <c r="L13" i="62"/>
  <c r="J13" i="62"/>
  <c r="F13" i="62"/>
  <c r="M13" i="62" s="1"/>
  <c r="L12" i="62"/>
  <c r="J12" i="62"/>
  <c r="J28" i="62" s="1"/>
  <c r="F12" i="62"/>
  <c r="L11" i="62"/>
  <c r="L28" i="62" s="1"/>
  <c r="J11" i="62"/>
  <c r="F11" i="62"/>
  <c r="M11" i="62" s="1"/>
  <c r="J118" i="61"/>
  <c r="J117" i="61"/>
  <c r="J115" i="61"/>
  <c r="J114" i="61"/>
  <c r="AF108" i="61"/>
  <c r="AE108" i="61"/>
  <c r="AD108" i="61"/>
  <c r="AC108" i="61"/>
  <c r="AB108" i="61"/>
  <c r="AA108" i="61"/>
  <c r="Y108" i="61"/>
  <c r="X108" i="61"/>
  <c r="W108" i="61"/>
  <c r="V108" i="61"/>
  <c r="U108" i="61"/>
  <c r="T108" i="61"/>
  <c r="S108" i="61"/>
  <c r="Q108" i="61"/>
  <c r="P108" i="61"/>
  <c r="O108" i="61"/>
  <c r="L108" i="61"/>
  <c r="J108" i="61"/>
  <c r="I108" i="61"/>
  <c r="H108" i="61"/>
  <c r="F108" i="61"/>
  <c r="E108" i="61"/>
  <c r="D108" i="61"/>
  <c r="AH106" i="61"/>
  <c r="M106" i="61"/>
  <c r="M108" i="61" s="1"/>
  <c r="L106" i="61"/>
  <c r="J106" i="61"/>
  <c r="F106" i="61"/>
  <c r="AF103" i="61"/>
  <c r="AE103" i="61"/>
  <c r="AD103" i="61"/>
  <c r="AC103" i="61"/>
  <c r="AB103" i="61"/>
  <c r="AA103" i="61"/>
  <c r="Y103" i="61"/>
  <c r="X103" i="61"/>
  <c r="W103" i="61"/>
  <c r="V103" i="61"/>
  <c r="U103" i="61"/>
  <c r="T103" i="61"/>
  <c r="S103" i="61"/>
  <c r="Q103" i="61"/>
  <c r="P103" i="61"/>
  <c r="O103" i="61"/>
  <c r="J103" i="61"/>
  <c r="I103" i="61"/>
  <c r="H103" i="61"/>
  <c r="E103" i="61"/>
  <c r="D103" i="61"/>
  <c r="L101" i="61"/>
  <c r="J101" i="61"/>
  <c r="F101" i="61"/>
  <c r="M101" i="61" s="1"/>
  <c r="M100" i="61"/>
  <c r="L100" i="61"/>
  <c r="L103" i="61" s="1"/>
  <c r="J100" i="61"/>
  <c r="F100" i="61"/>
  <c r="F103" i="61" s="1"/>
  <c r="AF97" i="61"/>
  <c r="AE97" i="61"/>
  <c r="AD97" i="61"/>
  <c r="AC97" i="61"/>
  <c r="AB97" i="61"/>
  <c r="AA97" i="61"/>
  <c r="Y97" i="61"/>
  <c r="X97" i="61"/>
  <c r="W97" i="61"/>
  <c r="V97" i="61"/>
  <c r="U97" i="61"/>
  <c r="T97" i="61"/>
  <c r="S97" i="61"/>
  <c r="Q97" i="61"/>
  <c r="P97" i="61"/>
  <c r="O97" i="61"/>
  <c r="J97" i="61"/>
  <c r="I97" i="61"/>
  <c r="H97" i="61"/>
  <c r="E97" i="61"/>
  <c r="D97" i="61"/>
  <c r="L95" i="61"/>
  <c r="J95" i="61"/>
  <c r="F95" i="61"/>
  <c r="M95" i="61" s="1"/>
  <c r="AH93" i="61" s="1"/>
  <c r="L94" i="61"/>
  <c r="L97" i="61" s="1"/>
  <c r="J94" i="61"/>
  <c r="F94" i="61"/>
  <c r="M94" i="61" s="1"/>
  <c r="M93" i="61"/>
  <c r="L93" i="61"/>
  <c r="J93" i="61"/>
  <c r="F93" i="61"/>
  <c r="AF90" i="61"/>
  <c r="AE90" i="61"/>
  <c r="AD90" i="61"/>
  <c r="AC90" i="61"/>
  <c r="AB90" i="61"/>
  <c r="AA90" i="61"/>
  <c r="Y90" i="61"/>
  <c r="X90" i="61"/>
  <c r="W90" i="61"/>
  <c r="V90" i="61"/>
  <c r="U90" i="61"/>
  <c r="T90" i="61"/>
  <c r="S90" i="61"/>
  <c r="Q90" i="61"/>
  <c r="P90" i="61"/>
  <c r="O90" i="61"/>
  <c r="J90" i="61"/>
  <c r="I90" i="61"/>
  <c r="I110" i="61" s="1"/>
  <c r="H90" i="61"/>
  <c r="E90" i="61"/>
  <c r="D90" i="61"/>
  <c r="L88" i="61"/>
  <c r="J88" i="61"/>
  <c r="F88" i="61"/>
  <c r="M88" i="61" s="1"/>
  <c r="M87" i="61"/>
  <c r="L87" i="61"/>
  <c r="L90" i="61" s="1"/>
  <c r="J87" i="61"/>
  <c r="F87" i="61"/>
  <c r="F90" i="61" s="1"/>
  <c r="AF84" i="61"/>
  <c r="AE84" i="61"/>
  <c r="AD84" i="61"/>
  <c r="AC84" i="61"/>
  <c r="AB84" i="61"/>
  <c r="AA84" i="61"/>
  <c r="Y84" i="61"/>
  <c r="X84" i="61"/>
  <c r="W84" i="61"/>
  <c r="V84" i="61"/>
  <c r="U84" i="61"/>
  <c r="T84" i="61"/>
  <c r="S84" i="61"/>
  <c r="Q84" i="61"/>
  <c r="P84" i="61"/>
  <c r="O84" i="61"/>
  <c r="L84" i="61"/>
  <c r="I84" i="61"/>
  <c r="H84" i="61"/>
  <c r="F84" i="61"/>
  <c r="E84" i="61"/>
  <c r="D84" i="61"/>
  <c r="L82" i="61"/>
  <c r="J82" i="61"/>
  <c r="F82" i="61"/>
  <c r="M82" i="61" s="1"/>
  <c r="L81" i="61"/>
  <c r="J81" i="61"/>
  <c r="J84" i="61" s="1"/>
  <c r="F81" i="61"/>
  <c r="M81" i="61" s="1"/>
  <c r="AF78" i="61"/>
  <c r="AE78" i="61"/>
  <c r="AD78" i="61"/>
  <c r="AC78" i="61"/>
  <c r="AB78" i="61"/>
  <c r="AA78" i="61"/>
  <c r="Y78" i="61"/>
  <c r="X78" i="61"/>
  <c r="W78" i="61"/>
  <c r="V78" i="61"/>
  <c r="U78" i="61"/>
  <c r="T78" i="61"/>
  <c r="S78" i="61"/>
  <c r="Q78" i="61"/>
  <c r="P78" i="61"/>
  <c r="O78" i="61"/>
  <c r="J78" i="61"/>
  <c r="I78" i="61"/>
  <c r="H78" i="61"/>
  <c r="E78" i="61"/>
  <c r="D78" i="61"/>
  <c r="L76" i="61"/>
  <c r="J76" i="61"/>
  <c r="F76" i="61"/>
  <c r="M76" i="61" s="1"/>
  <c r="M75" i="61"/>
  <c r="L75" i="61"/>
  <c r="L78" i="61" s="1"/>
  <c r="J75" i="61"/>
  <c r="F75" i="61"/>
  <c r="F78" i="61" s="1"/>
  <c r="AF72" i="61"/>
  <c r="AE72" i="61"/>
  <c r="AD72" i="61"/>
  <c r="AC72" i="61"/>
  <c r="AB72" i="61"/>
  <c r="AA72" i="61"/>
  <c r="Y72" i="61"/>
  <c r="X72" i="61"/>
  <c r="W72" i="61"/>
  <c r="V72" i="61"/>
  <c r="U72" i="61"/>
  <c r="T72" i="61"/>
  <c r="S72" i="61"/>
  <c r="S110" i="61" s="1"/>
  <c r="Q72" i="61"/>
  <c r="P72" i="61"/>
  <c r="O72" i="61"/>
  <c r="I72" i="61"/>
  <c r="H72" i="61"/>
  <c r="E72" i="61"/>
  <c r="D72" i="61"/>
  <c r="M70" i="61"/>
  <c r="L70" i="61"/>
  <c r="J70" i="61"/>
  <c r="F70" i="61"/>
  <c r="L69" i="61"/>
  <c r="L72" i="61" s="1"/>
  <c r="J69" i="61"/>
  <c r="J72" i="61" s="1"/>
  <c r="F69" i="61"/>
  <c r="M69" i="61" s="1"/>
  <c r="AH70" i="61" s="1"/>
  <c r="AF66" i="61"/>
  <c r="AE66" i="61"/>
  <c r="AD66" i="61"/>
  <c r="AC66" i="61"/>
  <c r="AB66" i="61"/>
  <c r="AA66" i="61"/>
  <c r="Y66" i="61"/>
  <c r="X66" i="61"/>
  <c r="W66" i="61"/>
  <c r="V66" i="61"/>
  <c r="U66" i="61"/>
  <c r="T66" i="61"/>
  <c r="S66" i="61"/>
  <c r="Q66" i="61"/>
  <c r="P66" i="61"/>
  <c r="O66" i="61"/>
  <c r="I66" i="61"/>
  <c r="H66" i="61"/>
  <c r="E66" i="61"/>
  <c r="D66" i="61"/>
  <c r="L64" i="61"/>
  <c r="J64" i="61"/>
  <c r="F64" i="61"/>
  <c r="M63" i="61"/>
  <c r="L63" i="61"/>
  <c r="J63" i="61"/>
  <c r="F63" i="61"/>
  <c r="L62" i="61"/>
  <c r="J62" i="61"/>
  <c r="F62" i="61"/>
  <c r="M61" i="61"/>
  <c r="L61" i="61"/>
  <c r="L66" i="61" s="1"/>
  <c r="J61" i="61"/>
  <c r="J66" i="61" s="1"/>
  <c r="F61" i="61"/>
  <c r="AF58" i="61"/>
  <c r="AE58" i="61"/>
  <c r="AD58" i="61"/>
  <c r="AC58" i="61"/>
  <c r="AB58" i="61"/>
  <c r="AA58" i="61"/>
  <c r="Y58" i="61"/>
  <c r="X58" i="61"/>
  <c r="W58" i="61"/>
  <c r="V58" i="61"/>
  <c r="U58" i="61"/>
  <c r="T58" i="61"/>
  <c r="S58" i="61"/>
  <c r="Q58" i="61"/>
  <c r="P58" i="61"/>
  <c r="O58" i="61"/>
  <c r="I58" i="61"/>
  <c r="H58" i="61"/>
  <c r="E58" i="61"/>
  <c r="D58" i="61"/>
  <c r="L57" i="61"/>
  <c r="J57" i="61"/>
  <c r="F57" i="61"/>
  <c r="M57" i="61" s="1"/>
  <c r="M56" i="61"/>
  <c r="L56" i="61"/>
  <c r="J56" i="61"/>
  <c r="F56" i="61"/>
  <c r="M55" i="61"/>
  <c r="L55" i="61"/>
  <c r="L58" i="61" s="1"/>
  <c r="J55" i="61"/>
  <c r="F55" i="61"/>
  <c r="L54" i="61"/>
  <c r="J54" i="61"/>
  <c r="F54" i="61"/>
  <c r="M54" i="61" s="1"/>
  <c r="L53" i="61"/>
  <c r="J53" i="61"/>
  <c r="J58" i="61" s="1"/>
  <c r="F53" i="61"/>
  <c r="F58" i="61" s="1"/>
  <c r="AE50" i="61"/>
  <c r="AB50" i="61"/>
  <c r="AA50" i="61"/>
  <c r="Y50" i="61"/>
  <c r="X50" i="61"/>
  <c r="W50" i="61"/>
  <c r="V50" i="61"/>
  <c r="U50" i="61"/>
  <c r="T50" i="61"/>
  <c r="S50" i="61"/>
  <c r="Q50" i="61"/>
  <c r="P50" i="61"/>
  <c r="O50" i="61"/>
  <c r="I50" i="61"/>
  <c r="H50" i="61"/>
  <c r="E50" i="61"/>
  <c r="D50" i="61"/>
  <c r="L49" i="61"/>
  <c r="J49" i="61"/>
  <c r="F49" i="61"/>
  <c r="M49" i="61" s="1"/>
  <c r="AF49" i="61" s="1"/>
  <c r="AF50" i="61" s="1"/>
  <c r="L48" i="61"/>
  <c r="J48" i="61"/>
  <c r="F48" i="61"/>
  <c r="M48" i="61" s="1"/>
  <c r="M47" i="61"/>
  <c r="AD47" i="61" s="1"/>
  <c r="L47" i="61"/>
  <c r="J47" i="61"/>
  <c r="F47" i="61"/>
  <c r="L46" i="61"/>
  <c r="J46" i="61"/>
  <c r="J50" i="61" s="1"/>
  <c r="F46" i="61"/>
  <c r="M46" i="61" s="1"/>
  <c r="AD46" i="61" s="1"/>
  <c r="M45" i="61"/>
  <c r="L45" i="61"/>
  <c r="L50" i="61" s="1"/>
  <c r="J45" i="61"/>
  <c r="F45" i="61"/>
  <c r="F50" i="61" s="1"/>
  <c r="AF42" i="61"/>
  <c r="AE42" i="61"/>
  <c r="AD42" i="61"/>
  <c r="AC42" i="61"/>
  <c r="AB42" i="61"/>
  <c r="AA42" i="61"/>
  <c r="Y42" i="61"/>
  <c r="X42" i="61"/>
  <c r="W42" i="61"/>
  <c r="V42" i="61"/>
  <c r="U42" i="61"/>
  <c r="T42" i="61"/>
  <c r="S42" i="61"/>
  <c r="Q42" i="61"/>
  <c r="P42" i="61"/>
  <c r="O42" i="61"/>
  <c r="I42" i="61"/>
  <c r="H42" i="61"/>
  <c r="E42" i="61"/>
  <c r="D42" i="61"/>
  <c r="L41" i="61"/>
  <c r="J41" i="61"/>
  <c r="F41" i="61"/>
  <c r="M41" i="61" s="1"/>
  <c r="M40" i="61"/>
  <c r="L40" i="61"/>
  <c r="J40" i="61"/>
  <c r="F40" i="61"/>
  <c r="M39" i="61"/>
  <c r="L39" i="61"/>
  <c r="J39" i="61"/>
  <c r="F39" i="61"/>
  <c r="L38" i="61"/>
  <c r="J38" i="61"/>
  <c r="F38" i="61"/>
  <c r="M38" i="61" s="1"/>
  <c r="M37" i="61"/>
  <c r="L37" i="61"/>
  <c r="J37" i="61"/>
  <c r="F37" i="61"/>
  <c r="M36" i="61"/>
  <c r="L36" i="61"/>
  <c r="J36" i="61"/>
  <c r="F36" i="61"/>
  <c r="L35" i="61"/>
  <c r="J35" i="61"/>
  <c r="F35" i="61"/>
  <c r="M35" i="61" s="1"/>
  <c r="M34" i="61"/>
  <c r="L34" i="61"/>
  <c r="J34" i="61"/>
  <c r="F34" i="61"/>
  <c r="M33" i="61"/>
  <c r="L33" i="61"/>
  <c r="J33" i="61"/>
  <c r="F33" i="61"/>
  <c r="L32" i="61"/>
  <c r="J32" i="61"/>
  <c r="F32" i="61"/>
  <c r="M32" i="61" s="1"/>
  <c r="L31" i="61"/>
  <c r="J31" i="61"/>
  <c r="J42" i="61" s="1"/>
  <c r="F31" i="61"/>
  <c r="AE28" i="61"/>
  <c r="AD28" i="61"/>
  <c r="AC28" i="61"/>
  <c r="AB28" i="61"/>
  <c r="AB110" i="61" s="1"/>
  <c r="AA28" i="61"/>
  <c r="AA110" i="61" s="1"/>
  <c r="Y28" i="61"/>
  <c r="Y110" i="61" s="1"/>
  <c r="X28" i="61"/>
  <c r="X110" i="61" s="1"/>
  <c r="W28" i="61"/>
  <c r="V28" i="61"/>
  <c r="U28" i="61"/>
  <c r="U110" i="61" s="1"/>
  <c r="T28" i="61"/>
  <c r="S28" i="61"/>
  <c r="Q28" i="61"/>
  <c r="P28" i="61"/>
  <c r="O28" i="61"/>
  <c r="I28" i="61"/>
  <c r="H28" i="61"/>
  <c r="E28" i="61"/>
  <c r="D28" i="61"/>
  <c r="D110" i="61" s="1"/>
  <c r="U26" i="61"/>
  <c r="L26" i="61"/>
  <c r="J26" i="61"/>
  <c r="F26" i="61"/>
  <c r="M26" i="61" s="1"/>
  <c r="E26" i="61"/>
  <c r="M25" i="61"/>
  <c r="L25" i="61"/>
  <c r="J25" i="61"/>
  <c r="F25" i="61"/>
  <c r="M24" i="61"/>
  <c r="L24" i="61"/>
  <c r="J24" i="61"/>
  <c r="F24" i="61"/>
  <c r="L23" i="61"/>
  <c r="J23" i="61"/>
  <c r="F23" i="61"/>
  <c r="M23" i="61" s="1"/>
  <c r="M22" i="61"/>
  <c r="L22" i="61"/>
  <c r="J22" i="61"/>
  <c r="F22" i="61"/>
  <c r="M21" i="61"/>
  <c r="L21" i="61"/>
  <c r="J21" i="61"/>
  <c r="F21" i="61"/>
  <c r="L20" i="61"/>
  <c r="J20" i="61"/>
  <c r="F20" i="61"/>
  <c r="M20" i="61" s="1"/>
  <c r="AF20" i="61" s="1"/>
  <c r="L19" i="61"/>
  <c r="J19" i="61"/>
  <c r="F19" i="61"/>
  <c r="M19" i="61" s="1"/>
  <c r="M18" i="61"/>
  <c r="L18" i="61"/>
  <c r="J18" i="61"/>
  <c r="F18" i="61"/>
  <c r="L17" i="61"/>
  <c r="J17" i="61"/>
  <c r="F17" i="61"/>
  <c r="M17" i="61" s="1"/>
  <c r="L16" i="61"/>
  <c r="J16" i="61"/>
  <c r="F16" i="61"/>
  <c r="M16" i="61" s="1"/>
  <c r="M15" i="61"/>
  <c r="L15" i="61"/>
  <c r="J15" i="61"/>
  <c r="F15" i="61"/>
  <c r="L14" i="61"/>
  <c r="J14" i="61"/>
  <c r="F14" i="61"/>
  <c r="M14" i="61" s="1"/>
  <c r="U13" i="61"/>
  <c r="L13" i="61"/>
  <c r="J13" i="61"/>
  <c r="F13" i="61"/>
  <c r="M13" i="61" s="1"/>
  <c r="E13" i="61"/>
  <c r="L12" i="61"/>
  <c r="L28" i="61" s="1"/>
  <c r="J12" i="61"/>
  <c r="F12" i="61"/>
  <c r="M12" i="61" s="1"/>
  <c r="AF12" i="61" s="1"/>
  <c r="L11" i="61"/>
  <c r="J11" i="61"/>
  <c r="J28" i="61" s="1"/>
  <c r="F11" i="61"/>
  <c r="E110" i="60"/>
  <c r="AF108" i="60"/>
  <c r="AE108" i="60"/>
  <c r="AD108" i="60"/>
  <c r="AC108" i="60"/>
  <c r="AB108" i="60"/>
  <c r="AA108" i="60"/>
  <c r="Y108" i="60"/>
  <c r="X108" i="60"/>
  <c r="W108" i="60"/>
  <c r="V108" i="60"/>
  <c r="U108" i="60"/>
  <c r="T108" i="60"/>
  <c r="S108" i="60"/>
  <c r="Q108" i="60"/>
  <c r="P108" i="60"/>
  <c r="O108" i="60"/>
  <c r="L108" i="60"/>
  <c r="J108" i="60"/>
  <c r="I108" i="60"/>
  <c r="H108" i="60"/>
  <c r="F108" i="60"/>
  <c r="E108" i="60"/>
  <c r="D108" i="60"/>
  <c r="L106" i="60"/>
  <c r="J106" i="60"/>
  <c r="F106" i="60"/>
  <c r="M106" i="60" s="1"/>
  <c r="AF103" i="60"/>
  <c r="AE103" i="60"/>
  <c r="AD103" i="60"/>
  <c r="AC103" i="60"/>
  <c r="AB103" i="60"/>
  <c r="AA103" i="60"/>
  <c r="Y103" i="60"/>
  <c r="X103" i="60"/>
  <c r="W103" i="60"/>
  <c r="V103" i="60"/>
  <c r="U103" i="60"/>
  <c r="T103" i="60"/>
  <c r="S103" i="60"/>
  <c r="Q103" i="60"/>
  <c r="P103" i="60"/>
  <c r="O103" i="60"/>
  <c r="M103" i="60"/>
  <c r="L103" i="60"/>
  <c r="J103" i="60"/>
  <c r="I103" i="60"/>
  <c r="H103" i="60"/>
  <c r="E103" i="60"/>
  <c r="D103" i="60"/>
  <c r="L101" i="60"/>
  <c r="J101" i="60"/>
  <c r="F101" i="60"/>
  <c r="M101" i="60" s="1"/>
  <c r="AH101" i="60" s="1"/>
  <c r="AH100" i="60"/>
  <c r="M100" i="60"/>
  <c r="L100" i="60"/>
  <c r="J100" i="60"/>
  <c r="F100" i="60"/>
  <c r="F103" i="60" s="1"/>
  <c r="AF97" i="60"/>
  <c r="AE97" i="60"/>
  <c r="AD97" i="60"/>
  <c r="AC97" i="60"/>
  <c r="AB97" i="60"/>
  <c r="AA97" i="60"/>
  <c r="Y97" i="60"/>
  <c r="X97" i="60"/>
  <c r="W97" i="60"/>
  <c r="V97" i="60"/>
  <c r="U97" i="60"/>
  <c r="T97" i="60"/>
  <c r="S97" i="60"/>
  <c r="Q97" i="60"/>
  <c r="P97" i="60"/>
  <c r="O97" i="60"/>
  <c r="I97" i="60"/>
  <c r="H97" i="60"/>
  <c r="E97" i="60"/>
  <c r="D97" i="60"/>
  <c r="L95" i="60"/>
  <c r="J95" i="60"/>
  <c r="F95" i="60"/>
  <c r="M95" i="60" s="1"/>
  <c r="L94" i="60"/>
  <c r="J94" i="60"/>
  <c r="J97" i="60" s="1"/>
  <c r="F94" i="60"/>
  <c r="F97" i="60" s="1"/>
  <c r="L93" i="60"/>
  <c r="L97" i="60" s="1"/>
  <c r="J93" i="60"/>
  <c r="F93" i="60"/>
  <c r="M93" i="60" s="1"/>
  <c r="AF90" i="60"/>
  <c r="AE90" i="60"/>
  <c r="AD90" i="60"/>
  <c r="AC90" i="60"/>
  <c r="AB90" i="60"/>
  <c r="AA90" i="60"/>
  <c r="Y90" i="60"/>
  <c r="X90" i="60"/>
  <c r="W90" i="60"/>
  <c r="V90" i="60"/>
  <c r="U90" i="60"/>
  <c r="T90" i="60"/>
  <c r="S90" i="60"/>
  <c r="Q90" i="60"/>
  <c r="P90" i="60"/>
  <c r="O90" i="60"/>
  <c r="M90" i="60"/>
  <c r="L90" i="60"/>
  <c r="J90" i="60"/>
  <c r="I90" i="60"/>
  <c r="H90" i="60"/>
  <c r="E90" i="60"/>
  <c r="D90" i="60"/>
  <c r="L88" i="60"/>
  <c r="J88" i="60"/>
  <c r="F88" i="60"/>
  <c r="M88" i="60" s="1"/>
  <c r="AH88" i="60" s="1"/>
  <c r="AH87" i="60"/>
  <c r="M87" i="60"/>
  <c r="L87" i="60"/>
  <c r="J87" i="60"/>
  <c r="F87" i="60"/>
  <c r="AF84" i="60"/>
  <c r="AE84" i="60"/>
  <c r="AD84" i="60"/>
  <c r="AC84" i="60"/>
  <c r="AB84" i="60"/>
  <c r="AA84" i="60"/>
  <c r="Y84" i="60"/>
  <c r="X84" i="60"/>
  <c r="W84" i="60"/>
  <c r="V84" i="60"/>
  <c r="U84" i="60"/>
  <c r="T84" i="60"/>
  <c r="S84" i="60"/>
  <c r="Q84" i="60"/>
  <c r="P84" i="60"/>
  <c r="O84" i="60"/>
  <c r="J84" i="60"/>
  <c r="I84" i="60"/>
  <c r="H84" i="60"/>
  <c r="E84" i="60"/>
  <c r="D84" i="60"/>
  <c r="L82" i="60"/>
  <c r="J82" i="60"/>
  <c r="F82" i="60"/>
  <c r="M82" i="60" s="1"/>
  <c r="M81" i="60"/>
  <c r="L81" i="60"/>
  <c r="L84" i="60" s="1"/>
  <c r="J81" i="60"/>
  <c r="F81" i="60"/>
  <c r="F84" i="60" s="1"/>
  <c r="AF78" i="60"/>
  <c r="AE78" i="60"/>
  <c r="AD78" i="60"/>
  <c r="AC78" i="60"/>
  <c r="AB78" i="60"/>
  <c r="AB110" i="60" s="1"/>
  <c r="AA78" i="60"/>
  <c r="Y78" i="60"/>
  <c r="X78" i="60"/>
  <c r="W78" i="60"/>
  <c r="V78" i="60"/>
  <c r="U78" i="60"/>
  <c r="T78" i="60"/>
  <c r="S78" i="60"/>
  <c r="Q78" i="60"/>
  <c r="P78" i="60"/>
  <c r="O78" i="60"/>
  <c r="L78" i="60"/>
  <c r="I78" i="60"/>
  <c r="H78" i="60"/>
  <c r="E78" i="60"/>
  <c r="D78" i="60"/>
  <c r="L76" i="60"/>
  <c r="J76" i="60"/>
  <c r="F76" i="60"/>
  <c r="M76" i="60" s="1"/>
  <c r="L75" i="60"/>
  <c r="J75" i="60"/>
  <c r="J78" i="60" s="1"/>
  <c r="F75" i="60"/>
  <c r="M75" i="60" s="1"/>
  <c r="AF72" i="60"/>
  <c r="AE72" i="60"/>
  <c r="AD72" i="60"/>
  <c r="AC72" i="60"/>
  <c r="AB72" i="60"/>
  <c r="AA72" i="60"/>
  <c r="Y72" i="60"/>
  <c r="X72" i="60"/>
  <c r="W72" i="60"/>
  <c r="V72" i="60"/>
  <c r="U72" i="60"/>
  <c r="T72" i="60"/>
  <c r="S72" i="60"/>
  <c r="Q72" i="60"/>
  <c r="P72" i="60"/>
  <c r="O72" i="60"/>
  <c r="J72" i="60"/>
  <c r="I72" i="60"/>
  <c r="H72" i="60"/>
  <c r="E72" i="60"/>
  <c r="D72" i="60"/>
  <c r="L70" i="60"/>
  <c r="J70" i="60"/>
  <c r="F70" i="60"/>
  <c r="M70" i="60" s="1"/>
  <c r="M69" i="60"/>
  <c r="AH70" i="60" s="1"/>
  <c r="L69" i="60"/>
  <c r="L72" i="60" s="1"/>
  <c r="J69" i="60"/>
  <c r="F69" i="60"/>
  <c r="F72" i="60" s="1"/>
  <c r="AF66" i="60"/>
  <c r="AE66" i="60"/>
  <c r="AD66" i="60"/>
  <c r="AC66" i="60"/>
  <c r="AB66" i="60"/>
  <c r="Y66" i="60"/>
  <c r="X66" i="60"/>
  <c r="W66" i="60"/>
  <c r="V66" i="60"/>
  <c r="U66" i="60"/>
  <c r="T66" i="60"/>
  <c r="S66" i="60"/>
  <c r="Q66" i="60"/>
  <c r="P66" i="60"/>
  <c r="O66" i="60"/>
  <c r="I66" i="60"/>
  <c r="H66" i="60"/>
  <c r="E66" i="60"/>
  <c r="D66" i="60"/>
  <c r="M64" i="60"/>
  <c r="L64" i="60"/>
  <c r="J64" i="60"/>
  <c r="F64" i="60"/>
  <c r="L63" i="60"/>
  <c r="J63" i="60"/>
  <c r="J66" i="60" s="1"/>
  <c r="F63" i="60"/>
  <c r="M63" i="60" s="1"/>
  <c r="L62" i="60"/>
  <c r="J62" i="60"/>
  <c r="F62" i="60"/>
  <c r="L61" i="60"/>
  <c r="J61" i="60"/>
  <c r="F61" i="60"/>
  <c r="M61" i="60" s="1"/>
  <c r="AF58" i="60"/>
  <c r="AE58" i="60"/>
  <c r="AD58" i="60"/>
  <c r="AC58" i="60"/>
  <c r="AB58" i="60"/>
  <c r="AA58" i="60"/>
  <c r="Y58" i="60"/>
  <c r="X58" i="60"/>
  <c r="W58" i="60"/>
  <c r="V58" i="60"/>
  <c r="U58" i="60"/>
  <c r="T58" i="60"/>
  <c r="S58" i="60"/>
  <c r="Q58" i="60"/>
  <c r="P58" i="60"/>
  <c r="O58" i="60"/>
  <c r="L58" i="60"/>
  <c r="J58" i="60"/>
  <c r="I58" i="60"/>
  <c r="H58" i="60"/>
  <c r="E58" i="60"/>
  <c r="D58" i="60"/>
  <c r="L57" i="60"/>
  <c r="J57" i="60"/>
  <c r="F57" i="60"/>
  <c r="M57" i="60" s="1"/>
  <c r="L56" i="60"/>
  <c r="J56" i="60"/>
  <c r="F56" i="60"/>
  <c r="M56" i="60" s="1"/>
  <c r="L55" i="60"/>
  <c r="J55" i="60"/>
  <c r="F55" i="60"/>
  <c r="M55" i="60" s="1"/>
  <c r="AH53" i="60" s="1"/>
  <c r="M54" i="60"/>
  <c r="L54" i="60"/>
  <c r="J54" i="60"/>
  <c r="F54" i="60"/>
  <c r="M53" i="60"/>
  <c r="L53" i="60"/>
  <c r="J53" i="60"/>
  <c r="F53" i="60"/>
  <c r="F58" i="60" s="1"/>
  <c r="AF50" i="60"/>
  <c r="AE50" i="60"/>
  <c r="AD50" i="60"/>
  <c r="AC50" i="60"/>
  <c r="AB50" i="60"/>
  <c r="Y50" i="60"/>
  <c r="X50" i="60"/>
  <c r="W50" i="60"/>
  <c r="V50" i="60"/>
  <c r="U50" i="60"/>
  <c r="T50" i="60"/>
  <c r="S50" i="60"/>
  <c r="Q50" i="60"/>
  <c r="P50" i="60"/>
  <c r="O50" i="60"/>
  <c r="I50" i="60"/>
  <c r="H50" i="60"/>
  <c r="E50" i="60"/>
  <c r="D50" i="60"/>
  <c r="L49" i="60"/>
  <c r="J49" i="60"/>
  <c r="F49" i="60"/>
  <c r="M49" i="60" s="1"/>
  <c r="L48" i="60"/>
  <c r="J48" i="60"/>
  <c r="F48" i="60"/>
  <c r="M48" i="60" s="1"/>
  <c r="M47" i="60"/>
  <c r="L47" i="60"/>
  <c r="J47" i="60"/>
  <c r="F47" i="60"/>
  <c r="L46" i="60"/>
  <c r="L50" i="60" s="1"/>
  <c r="J46" i="60"/>
  <c r="F46" i="60"/>
  <c r="M45" i="60"/>
  <c r="L45" i="60"/>
  <c r="J45" i="60"/>
  <c r="J50" i="60" s="1"/>
  <c r="F45" i="60"/>
  <c r="AF42" i="60"/>
  <c r="AE42" i="60"/>
  <c r="AD42" i="60"/>
  <c r="AD110" i="60" s="1"/>
  <c r="AC42" i="60"/>
  <c r="AB42" i="60"/>
  <c r="AA42" i="60"/>
  <c r="Y42" i="60"/>
  <c r="X42" i="60"/>
  <c r="W42" i="60"/>
  <c r="W110" i="60" s="1"/>
  <c r="V42" i="60"/>
  <c r="U42" i="60"/>
  <c r="T42" i="60"/>
  <c r="S42" i="60"/>
  <c r="Q42" i="60"/>
  <c r="P42" i="60"/>
  <c r="P110" i="60" s="1"/>
  <c r="O42" i="60"/>
  <c r="I42" i="60"/>
  <c r="H42" i="60"/>
  <c r="E42" i="60"/>
  <c r="D42" i="60"/>
  <c r="L41" i="60"/>
  <c r="J41" i="60"/>
  <c r="F41" i="60"/>
  <c r="M41" i="60" s="1"/>
  <c r="L40" i="60"/>
  <c r="J40" i="60"/>
  <c r="F40" i="60"/>
  <c r="M40" i="60" s="1"/>
  <c r="M39" i="60"/>
  <c r="L39" i="60"/>
  <c r="J39" i="60"/>
  <c r="F39" i="60"/>
  <c r="L38" i="60"/>
  <c r="J38" i="60"/>
  <c r="F38" i="60"/>
  <c r="M38" i="60" s="1"/>
  <c r="L37" i="60"/>
  <c r="J37" i="60"/>
  <c r="F37" i="60"/>
  <c r="M37" i="60" s="1"/>
  <c r="M36" i="60"/>
  <c r="L36" i="60"/>
  <c r="J36" i="60"/>
  <c r="F36" i="60"/>
  <c r="L35" i="60"/>
  <c r="J35" i="60"/>
  <c r="F35" i="60"/>
  <c r="M35" i="60" s="1"/>
  <c r="L34" i="60"/>
  <c r="J34" i="60"/>
  <c r="F34" i="60"/>
  <c r="M34" i="60" s="1"/>
  <c r="M33" i="60"/>
  <c r="L33" i="60"/>
  <c r="J33" i="60"/>
  <c r="F33" i="60"/>
  <c r="L32" i="60"/>
  <c r="J32" i="60"/>
  <c r="F32" i="60"/>
  <c r="M32" i="60" s="1"/>
  <c r="L31" i="60"/>
  <c r="L42" i="60" s="1"/>
  <c r="J31" i="60"/>
  <c r="J42" i="60" s="1"/>
  <c r="F31" i="60"/>
  <c r="AF28" i="60"/>
  <c r="AE28" i="60"/>
  <c r="AD28" i="60"/>
  <c r="AC28" i="60"/>
  <c r="AC110" i="60" s="1"/>
  <c r="AB28" i="60"/>
  <c r="AA28" i="60"/>
  <c r="Y28" i="60"/>
  <c r="Y110" i="60" s="1"/>
  <c r="X28" i="60"/>
  <c r="W28" i="60"/>
  <c r="V28" i="60"/>
  <c r="V110" i="60" s="1"/>
  <c r="U28" i="60"/>
  <c r="T28" i="60"/>
  <c r="T110" i="60" s="1"/>
  <c r="S28" i="60"/>
  <c r="S110" i="60" s="1"/>
  <c r="Q28" i="60"/>
  <c r="P28" i="60"/>
  <c r="O28" i="60"/>
  <c r="O110" i="60" s="1"/>
  <c r="L28" i="60"/>
  <c r="I28" i="60"/>
  <c r="I110" i="60" s="1"/>
  <c r="H28" i="60"/>
  <c r="H110" i="60" s="1"/>
  <c r="E28" i="60"/>
  <c r="D28" i="60"/>
  <c r="L26" i="60"/>
  <c r="J26" i="60"/>
  <c r="F26" i="60"/>
  <c r="M26" i="60" s="1"/>
  <c r="AA26" i="60" s="1"/>
  <c r="M25" i="60"/>
  <c r="L25" i="60"/>
  <c r="J25" i="60"/>
  <c r="F25" i="60"/>
  <c r="M24" i="60"/>
  <c r="L24" i="60"/>
  <c r="J24" i="60"/>
  <c r="F24" i="60"/>
  <c r="L23" i="60"/>
  <c r="J23" i="60"/>
  <c r="F23" i="60"/>
  <c r="M23" i="60" s="1"/>
  <c r="M22" i="60"/>
  <c r="L22" i="60"/>
  <c r="J22" i="60"/>
  <c r="F22" i="60"/>
  <c r="M21" i="60"/>
  <c r="L21" i="60"/>
  <c r="J21" i="60"/>
  <c r="F21" i="60"/>
  <c r="L20" i="60"/>
  <c r="J20" i="60"/>
  <c r="F20" i="60"/>
  <c r="M20" i="60" s="1"/>
  <c r="AA20" i="60" s="1"/>
  <c r="L19" i="60"/>
  <c r="J19" i="60"/>
  <c r="F19" i="60"/>
  <c r="M19" i="60" s="1"/>
  <c r="M18" i="60"/>
  <c r="L18" i="60"/>
  <c r="J18" i="60"/>
  <c r="F18" i="60"/>
  <c r="L17" i="60"/>
  <c r="J17" i="60"/>
  <c r="F17" i="60"/>
  <c r="M17" i="60" s="1"/>
  <c r="L16" i="60"/>
  <c r="J16" i="60"/>
  <c r="F16" i="60"/>
  <c r="M16" i="60" s="1"/>
  <c r="M15" i="60"/>
  <c r="L15" i="60"/>
  <c r="J15" i="60"/>
  <c r="F15" i="60"/>
  <c r="L14" i="60"/>
  <c r="J14" i="60"/>
  <c r="F14" i="60"/>
  <c r="M14" i="60" s="1"/>
  <c r="L13" i="60"/>
  <c r="J13" i="60"/>
  <c r="F13" i="60"/>
  <c r="M13" i="60" s="1"/>
  <c r="M12" i="60"/>
  <c r="L12" i="60"/>
  <c r="J12" i="60"/>
  <c r="F12" i="60"/>
  <c r="L11" i="60"/>
  <c r="J11" i="60"/>
  <c r="J28" i="60" s="1"/>
  <c r="J110" i="60" s="1"/>
  <c r="F11" i="60"/>
  <c r="M11" i="60" s="1"/>
  <c r="AH12" i="60" s="1"/>
  <c r="AF108" i="59"/>
  <c r="AE108" i="59"/>
  <c r="AD108" i="59"/>
  <c r="AC108" i="59"/>
  <c r="AB108" i="59"/>
  <c r="AA108" i="59"/>
  <c r="Y108" i="59"/>
  <c r="X108" i="59"/>
  <c r="W108" i="59"/>
  <c r="V108" i="59"/>
  <c r="U108" i="59"/>
  <c r="T108" i="59"/>
  <c r="S108" i="59"/>
  <c r="S110" i="59" s="1"/>
  <c r="Q108" i="59"/>
  <c r="P108" i="59"/>
  <c r="O108" i="59"/>
  <c r="L108" i="59"/>
  <c r="J108" i="59"/>
  <c r="I108" i="59"/>
  <c r="H108" i="59"/>
  <c r="F108" i="59"/>
  <c r="E108" i="59"/>
  <c r="D108" i="59"/>
  <c r="AH106" i="59"/>
  <c r="M106" i="59"/>
  <c r="M108" i="59" s="1"/>
  <c r="L106" i="59"/>
  <c r="J106" i="59"/>
  <c r="F106" i="59"/>
  <c r="AF103" i="59"/>
  <c r="AE103" i="59"/>
  <c r="AD103" i="59"/>
  <c r="AC103" i="59"/>
  <c r="AB103" i="59"/>
  <c r="AA103" i="59"/>
  <c r="Y103" i="59"/>
  <c r="X103" i="59"/>
  <c r="W103" i="59"/>
  <c r="V103" i="59"/>
  <c r="U103" i="59"/>
  <c r="T103" i="59"/>
  <c r="S103" i="59"/>
  <c r="Q103" i="59"/>
  <c r="P103" i="59"/>
  <c r="O103" i="59"/>
  <c r="J103" i="59"/>
  <c r="I103" i="59"/>
  <c r="H103" i="59"/>
  <c r="E103" i="59"/>
  <c r="D103" i="59"/>
  <c r="L101" i="59"/>
  <c r="J101" i="59"/>
  <c r="F101" i="59"/>
  <c r="M101" i="59" s="1"/>
  <c r="M103" i="59" s="1"/>
  <c r="M100" i="59"/>
  <c r="L100" i="59"/>
  <c r="J100" i="59"/>
  <c r="F100" i="59"/>
  <c r="AF97" i="59"/>
  <c r="AE97" i="59"/>
  <c r="AD97" i="59"/>
  <c r="AC97" i="59"/>
  <c r="AB97" i="59"/>
  <c r="AA97" i="59"/>
  <c r="Y97" i="59"/>
  <c r="X97" i="59"/>
  <c r="W97" i="59"/>
  <c r="V97" i="59"/>
  <c r="U97" i="59"/>
  <c r="T97" i="59"/>
  <c r="S97" i="59"/>
  <c r="Q97" i="59"/>
  <c r="P97" i="59"/>
  <c r="O97" i="59"/>
  <c r="J97" i="59"/>
  <c r="I97" i="59"/>
  <c r="H97" i="59"/>
  <c r="E97" i="59"/>
  <c r="D97" i="59"/>
  <c r="L95" i="59"/>
  <c r="J95" i="59"/>
  <c r="F95" i="59"/>
  <c r="M95" i="59" s="1"/>
  <c r="L94" i="59"/>
  <c r="L97" i="59" s="1"/>
  <c r="J94" i="59"/>
  <c r="F94" i="59"/>
  <c r="M93" i="59"/>
  <c r="L93" i="59"/>
  <c r="J93" i="59"/>
  <c r="F93" i="59"/>
  <c r="AF90" i="59"/>
  <c r="AE90" i="59"/>
  <c r="AD90" i="59"/>
  <c r="AC90" i="59"/>
  <c r="AB90" i="59"/>
  <c r="AA90" i="59"/>
  <c r="Y90" i="59"/>
  <c r="X90" i="59"/>
  <c r="W90" i="59"/>
  <c r="V90" i="59"/>
  <c r="U90" i="59"/>
  <c r="T90" i="59"/>
  <c r="S90" i="59"/>
  <c r="Q90" i="59"/>
  <c r="P90" i="59"/>
  <c r="O90" i="59"/>
  <c r="M90" i="59"/>
  <c r="J90" i="59"/>
  <c r="I90" i="59"/>
  <c r="H90" i="59"/>
  <c r="E90" i="59"/>
  <c r="D90" i="59"/>
  <c r="L88" i="59"/>
  <c r="J88" i="59"/>
  <c r="F88" i="59"/>
  <c r="M88" i="59" s="1"/>
  <c r="M87" i="59"/>
  <c r="L87" i="59"/>
  <c r="L90" i="59" s="1"/>
  <c r="J87" i="59"/>
  <c r="F87" i="59"/>
  <c r="F90" i="59" s="1"/>
  <c r="AF84" i="59"/>
  <c r="AE84" i="59"/>
  <c r="AD84" i="59"/>
  <c r="AC84" i="59"/>
  <c r="AB84" i="59"/>
  <c r="AA84" i="59"/>
  <c r="Y84" i="59"/>
  <c r="X84" i="59"/>
  <c r="W84" i="59"/>
  <c r="V84" i="59"/>
  <c r="U84" i="59"/>
  <c r="T84" i="59"/>
  <c r="S84" i="59"/>
  <c r="Q84" i="59"/>
  <c r="P84" i="59"/>
  <c r="O84" i="59"/>
  <c r="L84" i="59"/>
  <c r="J84" i="59"/>
  <c r="I84" i="59"/>
  <c r="H84" i="59"/>
  <c r="E84" i="59"/>
  <c r="D84" i="59"/>
  <c r="L82" i="59"/>
  <c r="J82" i="59"/>
  <c r="F82" i="59"/>
  <c r="M82" i="59" s="1"/>
  <c r="M81" i="59"/>
  <c r="M84" i="59" s="1"/>
  <c r="L81" i="59"/>
  <c r="J81" i="59"/>
  <c r="F81" i="59"/>
  <c r="AF78" i="59"/>
  <c r="AE78" i="59"/>
  <c r="AC78" i="59"/>
  <c r="AB78" i="59"/>
  <c r="AA78" i="59"/>
  <c r="Y78" i="59"/>
  <c r="X78" i="59"/>
  <c r="W78" i="59"/>
  <c r="V78" i="59"/>
  <c r="U78" i="59"/>
  <c r="T78" i="59"/>
  <c r="S78" i="59"/>
  <c r="Q78" i="59"/>
  <c r="P78" i="59"/>
  <c r="O78" i="59"/>
  <c r="J78" i="59"/>
  <c r="I78" i="59"/>
  <c r="H78" i="59"/>
  <c r="E78" i="59"/>
  <c r="D78" i="59"/>
  <c r="L76" i="59"/>
  <c r="J76" i="59"/>
  <c r="F76" i="59"/>
  <c r="M76" i="59" s="1"/>
  <c r="L75" i="59"/>
  <c r="L78" i="59" s="1"/>
  <c r="J75" i="59"/>
  <c r="F75" i="59"/>
  <c r="AF72" i="59"/>
  <c r="AE72" i="59"/>
  <c r="AD72" i="59"/>
  <c r="AC72" i="59"/>
  <c r="AB72" i="59"/>
  <c r="AA72" i="59"/>
  <c r="Y72" i="59"/>
  <c r="X72" i="59"/>
  <c r="W72" i="59"/>
  <c r="V72" i="59"/>
  <c r="U72" i="59"/>
  <c r="T72" i="59"/>
  <c r="S72" i="59"/>
  <c r="Q72" i="59"/>
  <c r="P72" i="59"/>
  <c r="O72" i="59"/>
  <c r="I72" i="59"/>
  <c r="H72" i="59"/>
  <c r="E72" i="59"/>
  <c r="D72" i="59"/>
  <c r="M70" i="59"/>
  <c r="L70" i="59"/>
  <c r="J70" i="59"/>
  <c r="F70" i="59"/>
  <c r="L69" i="59"/>
  <c r="L72" i="59" s="1"/>
  <c r="J69" i="59"/>
  <c r="J72" i="59" s="1"/>
  <c r="F69" i="59"/>
  <c r="M69" i="59" s="1"/>
  <c r="AH70" i="59" s="1"/>
  <c r="AF66" i="59"/>
  <c r="AE66" i="59"/>
  <c r="AD66" i="59"/>
  <c r="AC66" i="59"/>
  <c r="AB66" i="59"/>
  <c r="AA66" i="59"/>
  <c r="Y66" i="59"/>
  <c r="X66" i="59"/>
  <c r="W66" i="59"/>
  <c r="V66" i="59"/>
  <c r="U66" i="59"/>
  <c r="T66" i="59"/>
  <c r="S66" i="59"/>
  <c r="Q66" i="59"/>
  <c r="P66" i="59"/>
  <c r="O66" i="59"/>
  <c r="I66" i="59"/>
  <c r="H66" i="59"/>
  <c r="F66" i="59"/>
  <c r="E66" i="59"/>
  <c r="D66" i="59"/>
  <c r="L64" i="59"/>
  <c r="J64" i="59"/>
  <c r="F64" i="59"/>
  <c r="L63" i="59"/>
  <c r="J63" i="59"/>
  <c r="F63" i="59"/>
  <c r="M63" i="59" s="1"/>
  <c r="L62" i="59"/>
  <c r="J62" i="59"/>
  <c r="M62" i="59" s="1"/>
  <c r="F62" i="59"/>
  <c r="M61" i="59"/>
  <c r="L61" i="59"/>
  <c r="J61" i="59"/>
  <c r="F61" i="59"/>
  <c r="AF58" i="59"/>
  <c r="AE58" i="59"/>
  <c r="AD58" i="59"/>
  <c r="AC58" i="59"/>
  <c r="AB58" i="59"/>
  <c r="AA58" i="59"/>
  <c r="Y58" i="59"/>
  <c r="X58" i="59"/>
  <c r="W58" i="59"/>
  <c r="V58" i="59"/>
  <c r="U58" i="59"/>
  <c r="T58" i="59"/>
  <c r="S58" i="59"/>
  <c r="Q58" i="59"/>
  <c r="P58" i="59"/>
  <c r="O58" i="59"/>
  <c r="I58" i="59"/>
  <c r="H58" i="59"/>
  <c r="E58" i="59"/>
  <c r="D58" i="59"/>
  <c r="L57" i="59"/>
  <c r="J57" i="59"/>
  <c r="F57" i="59"/>
  <c r="M57" i="59" s="1"/>
  <c r="L56" i="59"/>
  <c r="J56" i="59"/>
  <c r="F56" i="59"/>
  <c r="M56" i="59" s="1"/>
  <c r="M55" i="59"/>
  <c r="L55" i="59"/>
  <c r="J55" i="59"/>
  <c r="F55" i="59"/>
  <c r="L54" i="59"/>
  <c r="J54" i="59"/>
  <c r="F54" i="59"/>
  <c r="M54" i="59" s="1"/>
  <c r="L53" i="59"/>
  <c r="L58" i="59" s="1"/>
  <c r="J53" i="59"/>
  <c r="F53" i="59"/>
  <c r="AF50" i="59"/>
  <c r="AE50" i="59"/>
  <c r="AB50" i="59"/>
  <c r="AA50" i="59"/>
  <c r="Y50" i="59"/>
  <c r="X50" i="59"/>
  <c r="W50" i="59"/>
  <c r="V50" i="59"/>
  <c r="U50" i="59"/>
  <c r="T50" i="59"/>
  <c r="S50" i="59"/>
  <c r="Q50" i="59"/>
  <c r="P50" i="59"/>
  <c r="O50" i="59"/>
  <c r="L50" i="59"/>
  <c r="I50" i="59"/>
  <c r="H50" i="59"/>
  <c r="E50" i="59"/>
  <c r="D50" i="59"/>
  <c r="L49" i="59"/>
  <c r="J49" i="59"/>
  <c r="F49" i="59"/>
  <c r="M49" i="59" s="1"/>
  <c r="L48" i="59"/>
  <c r="J48" i="59"/>
  <c r="F48" i="59"/>
  <c r="M48" i="59" s="1"/>
  <c r="M47" i="59"/>
  <c r="AD47" i="59" s="1"/>
  <c r="AD50" i="59" s="1"/>
  <c r="L47" i="59"/>
  <c r="J47" i="59"/>
  <c r="F47" i="59"/>
  <c r="L46" i="59"/>
  <c r="J46" i="59"/>
  <c r="F46" i="59"/>
  <c r="AC45" i="59"/>
  <c r="AC50" i="59" s="1"/>
  <c r="L45" i="59"/>
  <c r="J45" i="59"/>
  <c r="J50" i="59" s="1"/>
  <c r="F45" i="59"/>
  <c r="M45" i="59" s="1"/>
  <c r="AF42" i="59"/>
  <c r="AE42" i="59"/>
  <c r="AD42" i="59"/>
  <c r="AC42" i="59"/>
  <c r="AB42" i="59"/>
  <c r="AA42" i="59"/>
  <c r="Y42" i="59"/>
  <c r="X42" i="59"/>
  <c r="W42" i="59"/>
  <c r="V42" i="59"/>
  <c r="U42" i="59"/>
  <c r="T42" i="59"/>
  <c r="S42" i="59"/>
  <c r="Q42" i="59"/>
  <c r="P42" i="59"/>
  <c r="O42" i="59"/>
  <c r="I42" i="59"/>
  <c r="H42" i="59"/>
  <c r="E42" i="59"/>
  <c r="D42" i="59"/>
  <c r="L41" i="59"/>
  <c r="J41" i="59"/>
  <c r="F41" i="59"/>
  <c r="M41" i="59" s="1"/>
  <c r="L40" i="59"/>
  <c r="J40" i="59"/>
  <c r="F40" i="59"/>
  <c r="M40" i="59" s="1"/>
  <c r="L39" i="59"/>
  <c r="L42" i="59" s="1"/>
  <c r="J39" i="59"/>
  <c r="J42" i="59" s="1"/>
  <c r="F39" i="59"/>
  <c r="L38" i="59"/>
  <c r="J38" i="59"/>
  <c r="F38" i="59"/>
  <c r="M38" i="59" s="1"/>
  <c r="L37" i="59"/>
  <c r="J37" i="59"/>
  <c r="F37" i="59"/>
  <c r="L36" i="59"/>
  <c r="J36" i="59"/>
  <c r="F36" i="59"/>
  <c r="M36" i="59" s="1"/>
  <c r="L35" i="59"/>
  <c r="J35" i="59"/>
  <c r="F35" i="59"/>
  <c r="M35" i="59" s="1"/>
  <c r="L34" i="59"/>
  <c r="J34" i="59"/>
  <c r="F34" i="59"/>
  <c r="M34" i="59" s="1"/>
  <c r="L33" i="59"/>
  <c r="J33" i="59"/>
  <c r="F33" i="59"/>
  <c r="L32" i="59"/>
  <c r="J32" i="59"/>
  <c r="F32" i="59"/>
  <c r="M32" i="59" s="1"/>
  <c r="M31" i="59"/>
  <c r="L31" i="59"/>
  <c r="J31" i="59"/>
  <c r="F31" i="59"/>
  <c r="AE28" i="59"/>
  <c r="AE110" i="59" s="1"/>
  <c r="AD28" i="59"/>
  <c r="AB28" i="59"/>
  <c r="AA28" i="59"/>
  <c r="Y28" i="59"/>
  <c r="W28" i="59"/>
  <c r="V28" i="59"/>
  <c r="U28" i="59"/>
  <c r="T28" i="59"/>
  <c r="T110" i="59" s="1"/>
  <c r="S28" i="59"/>
  <c r="Q28" i="59"/>
  <c r="Q110" i="59" s="1"/>
  <c r="P28" i="59"/>
  <c r="O28" i="59"/>
  <c r="O110" i="59" s="1"/>
  <c r="I28" i="59"/>
  <c r="I110" i="59" s="1"/>
  <c r="H28" i="59"/>
  <c r="D28" i="59"/>
  <c r="M26" i="59"/>
  <c r="L26" i="59"/>
  <c r="J26" i="59"/>
  <c r="F26" i="59"/>
  <c r="L25" i="59"/>
  <c r="J25" i="59"/>
  <c r="F25" i="59"/>
  <c r="M25" i="59" s="1"/>
  <c r="L24" i="59"/>
  <c r="J24" i="59"/>
  <c r="F24" i="59"/>
  <c r="M24" i="59" s="1"/>
  <c r="M23" i="59"/>
  <c r="L23" i="59"/>
  <c r="J23" i="59"/>
  <c r="F23" i="59"/>
  <c r="L22" i="59"/>
  <c r="J22" i="59"/>
  <c r="F22" i="59"/>
  <c r="M22" i="59" s="1"/>
  <c r="M21" i="59"/>
  <c r="L21" i="59"/>
  <c r="J21" i="59"/>
  <c r="F21" i="59"/>
  <c r="AC20" i="59"/>
  <c r="AC28" i="59" s="1"/>
  <c r="AC110" i="59" s="1"/>
  <c r="T20" i="59"/>
  <c r="L20" i="59"/>
  <c r="J20" i="59"/>
  <c r="F20" i="59"/>
  <c r="M20" i="59" s="1"/>
  <c r="E20" i="59"/>
  <c r="E28" i="59" s="1"/>
  <c r="L19" i="59"/>
  <c r="J19" i="59"/>
  <c r="M19" i="59" s="1"/>
  <c r="F19" i="59"/>
  <c r="M18" i="59"/>
  <c r="L18" i="59"/>
  <c r="J18" i="59"/>
  <c r="F18" i="59"/>
  <c r="L17" i="59"/>
  <c r="J17" i="59"/>
  <c r="F17" i="59"/>
  <c r="L16" i="59"/>
  <c r="J16" i="59"/>
  <c r="M16" i="59" s="1"/>
  <c r="F16" i="59"/>
  <c r="M15" i="59"/>
  <c r="AF15" i="59" s="1"/>
  <c r="L15" i="59"/>
  <c r="J15" i="59"/>
  <c r="F15" i="59"/>
  <c r="X14" i="59"/>
  <c r="X28" i="59" s="1"/>
  <c r="X110" i="59" s="1"/>
  <c r="L14" i="59"/>
  <c r="J14" i="59"/>
  <c r="M14" i="59" s="1"/>
  <c r="AF14" i="59" s="1"/>
  <c r="F14" i="59"/>
  <c r="M13" i="59"/>
  <c r="L13" i="59"/>
  <c r="L28" i="59" s="1"/>
  <c r="J13" i="59"/>
  <c r="F13" i="59"/>
  <c r="L12" i="59"/>
  <c r="J12" i="59"/>
  <c r="F12" i="59"/>
  <c r="M11" i="59"/>
  <c r="L11" i="59"/>
  <c r="J11" i="59"/>
  <c r="F11" i="59"/>
  <c r="J118" i="58"/>
  <c r="J117" i="58"/>
  <c r="J115" i="58"/>
  <c r="J114" i="58"/>
  <c r="AE110" i="58"/>
  <c r="AF108" i="58"/>
  <c r="AE108" i="58"/>
  <c r="AD108" i="58"/>
  <c r="AC108" i="58"/>
  <c r="AB108" i="58"/>
  <c r="AA108" i="58"/>
  <c r="Y108" i="58"/>
  <c r="X108" i="58"/>
  <c r="W108" i="58"/>
  <c r="V108" i="58"/>
  <c r="U108" i="58"/>
  <c r="T108" i="58"/>
  <c r="S108" i="58"/>
  <c r="Q108" i="58"/>
  <c r="P108" i="58"/>
  <c r="O108" i="58"/>
  <c r="J108" i="58"/>
  <c r="I108" i="58"/>
  <c r="H108" i="58"/>
  <c r="E108" i="58"/>
  <c r="D108" i="58"/>
  <c r="M106" i="58"/>
  <c r="M108" i="58" s="1"/>
  <c r="L106" i="58"/>
  <c r="L108" i="58" s="1"/>
  <c r="J106" i="58"/>
  <c r="F106" i="58"/>
  <c r="F108" i="58" s="1"/>
  <c r="AF103" i="58"/>
  <c r="AE103" i="58"/>
  <c r="AD103" i="58"/>
  <c r="AC103" i="58"/>
  <c r="AB103" i="58"/>
  <c r="AA103" i="58"/>
  <c r="Y103" i="58"/>
  <c r="X103" i="58"/>
  <c r="W103" i="58"/>
  <c r="V103" i="58"/>
  <c r="U103" i="58"/>
  <c r="T103" i="58"/>
  <c r="S103" i="58"/>
  <c r="Q103" i="58"/>
  <c r="P103" i="58"/>
  <c r="O103" i="58"/>
  <c r="I103" i="58"/>
  <c r="H103" i="58"/>
  <c r="F103" i="58"/>
  <c r="E103" i="58"/>
  <c r="D103" i="58"/>
  <c r="M101" i="58"/>
  <c r="L101" i="58"/>
  <c r="J101" i="58"/>
  <c r="F101" i="58"/>
  <c r="L100" i="58"/>
  <c r="L103" i="58" s="1"/>
  <c r="J100" i="58"/>
  <c r="J103" i="58" s="1"/>
  <c r="F100" i="58"/>
  <c r="AF97" i="58"/>
  <c r="AE97" i="58"/>
  <c r="AD97" i="58"/>
  <c r="AC97" i="58"/>
  <c r="AB97" i="58"/>
  <c r="AA97" i="58"/>
  <c r="Y97" i="58"/>
  <c r="X97" i="58"/>
  <c r="W97" i="58"/>
  <c r="V97" i="58"/>
  <c r="U97" i="58"/>
  <c r="T97" i="58"/>
  <c r="S97" i="58"/>
  <c r="Q97" i="58"/>
  <c r="P97" i="58"/>
  <c r="O97" i="58"/>
  <c r="I97" i="58"/>
  <c r="H97" i="58"/>
  <c r="E97" i="58"/>
  <c r="D97" i="58"/>
  <c r="L95" i="58"/>
  <c r="J95" i="58"/>
  <c r="F95" i="58"/>
  <c r="L94" i="58"/>
  <c r="J94" i="58"/>
  <c r="J97" i="58" s="1"/>
  <c r="F94" i="58"/>
  <c r="M93" i="58"/>
  <c r="L93" i="58"/>
  <c r="J93" i="58"/>
  <c r="F93" i="58"/>
  <c r="F97" i="58" s="1"/>
  <c r="AF90" i="58"/>
  <c r="AE90" i="58"/>
  <c r="AD90" i="58"/>
  <c r="AC90" i="58"/>
  <c r="AB90" i="58"/>
  <c r="AA90" i="58"/>
  <c r="Y90" i="58"/>
  <c r="X90" i="58"/>
  <c r="W90" i="58"/>
  <c r="V90" i="58"/>
  <c r="U90" i="58"/>
  <c r="T90" i="58"/>
  <c r="S90" i="58"/>
  <c r="Q90" i="58"/>
  <c r="P90" i="58"/>
  <c r="O90" i="58"/>
  <c r="I90" i="58"/>
  <c r="H90" i="58"/>
  <c r="E90" i="58"/>
  <c r="D90" i="58"/>
  <c r="M88" i="58"/>
  <c r="L88" i="58"/>
  <c r="J88" i="58"/>
  <c r="F88" i="58"/>
  <c r="L87" i="58"/>
  <c r="L90" i="58" s="1"/>
  <c r="J87" i="58"/>
  <c r="J90" i="58" s="1"/>
  <c r="F87" i="58"/>
  <c r="AF84" i="58"/>
  <c r="AE84" i="58"/>
  <c r="AD84" i="58"/>
  <c r="AC84" i="58"/>
  <c r="AB84" i="58"/>
  <c r="AA84" i="58"/>
  <c r="Y84" i="58"/>
  <c r="X84" i="58"/>
  <c r="W84" i="58"/>
  <c r="V84" i="58"/>
  <c r="U84" i="58"/>
  <c r="T84" i="58"/>
  <c r="S84" i="58"/>
  <c r="Q84" i="58"/>
  <c r="P84" i="58"/>
  <c r="O84" i="58"/>
  <c r="I84" i="58"/>
  <c r="H84" i="58"/>
  <c r="E84" i="58"/>
  <c r="D84" i="58"/>
  <c r="M82" i="58"/>
  <c r="L82" i="58"/>
  <c r="J82" i="58"/>
  <c r="F82" i="58"/>
  <c r="F84" i="58" s="1"/>
  <c r="L81" i="58"/>
  <c r="J81" i="58"/>
  <c r="F81" i="58"/>
  <c r="M81" i="58" s="1"/>
  <c r="AF78" i="58"/>
  <c r="AE78" i="58"/>
  <c r="AC78" i="58"/>
  <c r="AB78" i="58"/>
  <c r="AA78" i="58"/>
  <c r="Y78" i="58"/>
  <c r="X78" i="58"/>
  <c r="W78" i="58"/>
  <c r="V78" i="58"/>
  <c r="U78" i="58"/>
  <c r="T78" i="58"/>
  <c r="S78" i="58"/>
  <c r="Q78" i="58"/>
  <c r="P78" i="58"/>
  <c r="O78" i="58"/>
  <c r="L78" i="58"/>
  <c r="J78" i="58"/>
  <c r="I78" i="58"/>
  <c r="H78" i="58"/>
  <c r="F78" i="58"/>
  <c r="E78" i="58"/>
  <c r="D78" i="58"/>
  <c r="M76" i="58"/>
  <c r="L76" i="58"/>
  <c r="J76" i="58"/>
  <c r="F76" i="58"/>
  <c r="L75" i="58"/>
  <c r="J75" i="58"/>
  <c r="F75" i="58"/>
  <c r="AE72" i="58"/>
  <c r="AD72" i="58"/>
  <c r="AC72" i="58"/>
  <c r="AB72" i="58"/>
  <c r="AA72" i="58"/>
  <c r="Y72" i="58"/>
  <c r="X72" i="58"/>
  <c r="W72" i="58"/>
  <c r="V72" i="58"/>
  <c r="U72" i="58"/>
  <c r="T72" i="58"/>
  <c r="S72" i="58"/>
  <c r="Q72" i="58"/>
  <c r="P72" i="58"/>
  <c r="O72" i="58"/>
  <c r="L72" i="58"/>
  <c r="J72" i="58"/>
  <c r="I72" i="58"/>
  <c r="H72" i="58"/>
  <c r="E72" i="58"/>
  <c r="D72" i="58"/>
  <c r="L70" i="58"/>
  <c r="J70" i="58"/>
  <c r="F70" i="58"/>
  <c r="M70" i="58" s="1"/>
  <c r="L69" i="58"/>
  <c r="J69" i="58"/>
  <c r="F69" i="58"/>
  <c r="AF66" i="58"/>
  <c r="AE66" i="58"/>
  <c r="AD66" i="58"/>
  <c r="AC66" i="58"/>
  <c r="AB66" i="58"/>
  <c r="AA66" i="58"/>
  <c r="Y66" i="58"/>
  <c r="X66" i="58"/>
  <c r="W66" i="58"/>
  <c r="V66" i="58"/>
  <c r="U66" i="58"/>
  <c r="T66" i="58"/>
  <c r="S66" i="58"/>
  <c r="Q66" i="58"/>
  <c r="P66" i="58"/>
  <c r="O66" i="58"/>
  <c r="I66" i="58"/>
  <c r="H66" i="58"/>
  <c r="E66" i="58"/>
  <c r="D66" i="58"/>
  <c r="L64" i="58"/>
  <c r="J64" i="58"/>
  <c r="J66" i="58" s="1"/>
  <c r="F64" i="58"/>
  <c r="L63" i="58"/>
  <c r="J63" i="58"/>
  <c r="F63" i="58"/>
  <c r="L62" i="58"/>
  <c r="J62" i="58"/>
  <c r="F62" i="58"/>
  <c r="M62" i="58" s="1"/>
  <c r="M61" i="58"/>
  <c r="L61" i="58"/>
  <c r="J61" i="58"/>
  <c r="F61" i="58"/>
  <c r="F66" i="58" s="1"/>
  <c r="AF58" i="58"/>
  <c r="AE58" i="58"/>
  <c r="AD58" i="58"/>
  <c r="AC58" i="58"/>
  <c r="AB58" i="58"/>
  <c r="AA58" i="58"/>
  <c r="Y58" i="58"/>
  <c r="X58" i="58"/>
  <c r="W58" i="58"/>
  <c r="V58" i="58"/>
  <c r="U58" i="58"/>
  <c r="T58" i="58"/>
  <c r="S58" i="58"/>
  <c r="Q58" i="58"/>
  <c r="P58" i="58"/>
  <c r="O58" i="58"/>
  <c r="I58" i="58"/>
  <c r="H58" i="58"/>
  <c r="E58" i="58"/>
  <c r="D58" i="58"/>
  <c r="M57" i="58"/>
  <c r="L57" i="58"/>
  <c r="J57" i="58"/>
  <c r="F57" i="58"/>
  <c r="L56" i="58"/>
  <c r="J56" i="58"/>
  <c r="F56" i="58"/>
  <c r="L55" i="58"/>
  <c r="J55" i="58"/>
  <c r="F55" i="58"/>
  <c r="M55" i="58" s="1"/>
  <c r="M54" i="58"/>
  <c r="L54" i="58"/>
  <c r="L58" i="58" s="1"/>
  <c r="J54" i="58"/>
  <c r="F54" i="58"/>
  <c r="M53" i="58"/>
  <c r="L53" i="58"/>
  <c r="J53" i="58"/>
  <c r="J58" i="58" s="1"/>
  <c r="F53" i="58"/>
  <c r="AF50" i="58"/>
  <c r="AE50" i="58"/>
  <c r="AD50" i="58"/>
  <c r="AC50" i="58"/>
  <c r="AB50" i="58"/>
  <c r="AA50" i="58"/>
  <c r="Y50" i="58"/>
  <c r="X50" i="58"/>
  <c r="W50" i="58"/>
  <c r="V50" i="58"/>
  <c r="U50" i="58"/>
  <c r="T50" i="58"/>
  <c r="S50" i="58"/>
  <c r="Q50" i="58"/>
  <c r="P50" i="58"/>
  <c r="O50" i="58"/>
  <c r="I50" i="58"/>
  <c r="H50" i="58"/>
  <c r="E50" i="58"/>
  <c r="D50" i="58"/>
  <c r="L49" i="58"/>
  <c r="J49" i="58"/>
  <c r="F49" i="58"/>
  <c r="M49" i="58" s="1"/>
  <c r="M48" i="58"/>
  <c r="L48" i="58"/>
  <c r="J48" i="58"/>
  <c r="F48" i="58"/>
  <c r="L47" i="58"/>
  <c r="J47" i="58"/>
  <c r="F47" i="58"/>
  <c r="M47" i="58" s="1"/>
  <c r="L46" i="58"/>
  <c r="J46" i="58"/>
  <c r="F46" i="58"/>
  <c r="M46" i="58" s="1"/>
  <c r="L45" i="58"/>
  <c r="L50" i="58" s="1"/>
  <c r="J45" i="58"/>
  <c r="J50" i="58" s="1"/>
  <c r="F45" i="58"/>
  <c r="AE42" i="58"/>
  <c r="AD42" i="58"/>
  <c r="AC42" i="58"/>
  <c r="AB42" i="58"/>
  <c r="AA42" i="58"/>
  <c r="Y42" i="58"/>
  <c r="X42" i="58"/>
  <c r="W42" i="58"/>
  <c r="V42" i="58"/>
  <c r="U42" i="58"/>
  <c r="T42" i="58"/>
  <c r="S42" i="58"/>
  <c r="Q42" i="58"/>
  <c r="P42" i="58"/>
  <c r="O42" i="58"/>
  <c r="I42" i="58"/>
  <c r="H42" i="58"/>
  <c r="E42" i="58"/>
  <c r="D42" i="58"/>
  <c r="M41" i="58"/>
  <c r="L41" i="58"/>
  <c r="J41" i="58"/>
  <c r="F41" i="58"/>
  <c r="M40" i="58"/>
  <c r="L40" i="58"/>
  <c r="J40" i="58"/>
  <c r="F40" i="58"/>
  <c r="L39" i="58"/>
  <c r="J39" i="58"/>
  <c r="F39" i="58"/>
  <c r="M38" i="58"/>
  <c r="L38" i="58"/>
  <c r="J38" i="58"/>
  <c r="F38" i="58"/>
  <c r="M37" i="58"/>
  <c r="L37" i="58"/>
  <c r="J37" i="58"/>
  <c r="F37" i="58"/>
  <c r="L36" i="58"/>
  <c r="J36" i="58"/>
  <c r="F36" i="58"/>
  <c r="M36" i="58" s="1"/>
  <c r="M35" i="58"/>
  <c r="L35" i="58"/>
  <c r="J35" i="58"/>
  <c r="F35" i="58"/>
  <c r="M34" i="58"/>
  <c r="AF34" i="58" s="1"/>
  <c r="AF42" i="58" s="1"/>
  <c r="L34" i="58"/>
  <c r="J34" i="58"/>
  <c r="F34" i="58"/>
  <c r="L33" i="58"/>
  <c r="J33" i="58"/>
  <c r="F33" i="58"/>
  <c r="L32" i="58"/>
  <c r="L42" i="58" s="1"/>
  <c r="J32" i="58"/>
  <c r="F32" i="58"/>
  <c r="L31" i="58"/>
  <c r="J31" i="58"/>
  <c r="F31" i="58"/>
  <c r="M31" i="58" s="1"/>
  <c r="AF28" i="58"/>
  <c r="AE28" i="58"/>
  <c r="AB28" i="58"/>
  <c r="AB110" i="58" s="1"/>
  <c r="AA28" i="58"/>
  <c r="AA110" i="58" s="1"/>
  <c r="Y28" i="58"/>
  <c r="X28" i="58"/>
  <c r="W28" i="58"/>
  <c r="V28" i="58"/>
  <c r="U28" i="58"/>
  <c r="U110" i="58" s="1"/>
  <c r="S28" i="58"/>
  <c r="S110" i="58" s="1"/>
  <c r="Q28" i="58"/>
  <c r="P28" i="58"/>
  <c r="O28" i="58"/>
  <c r="O110" i="58" s="1"/>
  <c r="I28" i="58"/>
  <c r="I110" i="58" s="1"/>
  <c r="H28" i="58"/>
  <c r="D28" i="58"/>
  <c r="M26" i="58"/>
  <c r="L26" i="58"/>
  <c r="J26" i="58"/>
  <c r="F26" i="58"/>
  <c r="M25" i="58"/>
  <c r="L25" i="58"/>
  <c r="J25" i="58"/>
  <c r="F25" i="58"/>
  <c r="L24" i="58"/>
  <c r="J24" i="58"/>
  <c r="F24" i="58"/>
  <c r="M24" i="58" s="1"/>
  <c r="M23" i="58"/>
  <c r="L23" i="58"/>
  <c r="J23" i="58"/>
  <c r="F23" i="58"/>
  <c r="L22" i="58"/>
  <c r="J22" i="58"/>
  <c r="M22" i="58" s="1"/>
  <c r="F22" i="58"/>
  <c r="L21" i="58"/>
  <c r="J21" i="58"/>
  <c r="F21" i="58"/>
  <c r="L20" i="58"/>
  <c r="J20" i="58"/>
  <c r="F20" i="58"/>
  <c r="M20" i="58" s="1"/>
  <c r="AC20" i="58" s="1"/>
  <c r="E20" i="58"/>
  <c r="M19" i="58"/>
  <c r="L19" i="58"/>
  <c r="J19" i="58"/>
  <c r="F19" i="58"/>
  <c r="M18" i="58"/>
  <c r="AC18" i="58" s="1"/>
  <c r="L18" i="58"/>
  <c r="J18" i="58"/>
  <c r="F18" i="58"/>
  <c r="L17" i="58"/>
  <c r="J17" i="58"/>
  <c r="F17" i="58"/>
  <c r="L16" i="58"/>
  <c r="J16" i="58"/>
  <c r="F16" i="58"/>
  <c r="M16" i="58" s="1"/>
  <c r="L15" i="58"/>
  <c r="J15" i="58"/>
  <c r="F15" i="58"/>
  <c r="M15" i="58" s="1"/>
  <c r="AD15" i="58" s="1"/>
  <c r="AD28" i="58" s="1"/>
  <c r="L14" i="58"/>
  <c r="J14" i="58"/>
  <c r="M14" i="58" s="1"/>
  <c r="F14" i="58"/>
  <c r="L13" i="58"/>
  <c r="L28" i="58" s="1"/>
  <c r="J13" i="58"/>
  <c r="J28" i="58" s="1"/>
  <c r="F13" i="58"/>
  <c r="M13" i="58" s="1"/>
  <c r="L12" i="58"/>
  <c r="J12" i="58"/>
  <c r="F12" i="58"/>
  <c r="M12" i="58" s="1"/>
  <c r="M11" i="58"/>
  <c r="L11" i="58"/>
  <c r="J11" i="58"/>
  <c r="F11" i="58"/>
  <c r="J115" i="57"/>
  <c r="J114" i="57"/>
  <c r="D110" i="57"/>
  <c r="AF108" i="57"/>
  <c r="AE108" i="57"/>
  <c r="AD108" i="57"/>
  <c r="AC108" i="57"/>
  <c r="AB108" i="57"/>
  <c r="AA108" i="57"/>
  <c r="Y108" i="57"/>
  <c r="X108" i="57"/>
  <c r="W108" i="57"/>
  <c r="V108" i="57"/>
  <c r="U108" i="57"/>
  <c r="T108" i="57"/>
  <c r="S108" i="57"/>
  <c r="Q108" i="57"/>
  <c r="P108" i="57"/>
  <c r="O108" i="57"/>
  <c r="I108" i="57"/>
  <c r="H108" i="57"/>
  <c r="E108" i="57"/>
  <c r="D108" i="57"/>
  <c r="M106" i="57"/>
  <c r="L106" i="57"/>
  <c r="L108" i="57" s="1"/>
  <c r="J106" i="57"/>
  <c r="J108" i="57" s="1"/>
  <c r="F106" i="57"/>
  <c r="F108" i="57" s="1"/>
  <c r="AF103" i="57"/>
  <c r="AE103" i="57"/>
  <c r="AD103" i="57"/>
  <c r="AC103" i="57"/>
  <c r="AB103" i="57"/>
  <c r="AA103" i="57"/>
  <c r="Y103" i="57"/>
  <c r="X103" i="57"/>
  <c r="W103" i="57"/>
  <c r="V103" i="57"/>
  <c r="U103" i="57"/>
  <c r="T103" i="57"/>
  <c r="S103" i="57"/>
  <c r="Q103" i="57"/>
  <c r="P103" i="57"/>
  <c r="O103" i="57"/>
  <c r="I103" i="57"/>
  <c r="H103" i="57"/>
  <c r="F103" i="57"/>
  <c r="E103" i="57"/>
  <c r="D103" i="57"/>
  <c r="L101" i="57"/>
  <c r="L103" i="57" s="1"/>
  <c r="J101" i="57"/>
  <c r="F101" i="57"/>
  <c r="M100" i="57"/>
  <c r="L100" i="57"/>
  <c r="J100" i="57"/>
  <c r="F100" i="57"/>
  <c r="AF97" i="57"/>
  <c r="AE97" i="57"/>
  <c r="AC97" i="57"/>
  <c r="AB97" i="57"/>
  <c r="AA97" i="57"/>
  <c r="Y97" i="57"/>
  <c r="X97" i="57"/>
  <c r="W97" i="57"/>
  <c r="V97" i="57"/>
  <c r="U97" i="57"/>
  <c r="T97" i="57"/>
  <c r="S97" i="57"/>
  <c r="Q97" i="57"/>
  <c r="P97" i="57"/>
  <c r="O97" i="57"/>
  <c r="J97" i="57"/>
  <c r="I97" i="57"/>
  <c r="H97" i="57"/>
  <c r="E97" i="57"/>
  <c r="D97" i="57"/>
  <c r="L95" i="57"/>
  <c r="J95" i="57"/>
  <c r="F95" i="57"/>
  <c r="M95" i="57" s="1"/>
  <c r="M94" i="57"/>
  <c r="AH93" i="57" s="1"/>
  <c r="L94" i="57"/>
  <c r="L97" i="57" s="1"/>
  <c r="J94" i="57"/>
  <c r="F94" i="57"/>
  <c r="M93" i="57"/>
  <c r="AD93" i="57" s="1"/>
  <c r="L93" i="57"/>
  <c r="J93" i="57"/>
  <c r="F93" i="57"/>
  <c r="F97" i="57" s="1"/>
  <c r="AF90" i="57"/>
  <c r="AE90" i="57"/>
  <c r="AD90" i="57"/>
  <c r="AC90" i="57"/>
  <c r="AB90" i="57"/>
  <c r="AA90" i="57"/>
  <c r="Y90" i="57"/>
  <c r="X90" i="57"/>
  <c r="W90" i="57"/>
  <c r="V90" i="57"/>
  <c r="U90" i="57"/>
  <c r="T90" i="57"/>
  <c r="S90" i="57"/>
  <c r="Q90" i="57"/>
  <c r="P90" i="57"/>
  <c r="O90" i="57"/>
  <c r="I90" i="57"/>
  <c r="H90" i="57"/>
  <c r="E90" i="57"/>
  <c r="D90" i="57"/>
  <c r="M88" i="57"/>
  <c r="AH88" i="57" s="1"/>
  <c r="L88" i="57"/>
  <c r="J88" i="57"/>
  <c r="F88" i="57"/>
  <c r="F90" i="57" s="1"/>
  <c r="L87" i="57"/>
  <c r="J87" i="57"/>
  <c r="J90" i="57" s="1"/>
  <c r="F87" i="57"/>
  <c r="M87" i="57" s="1"/>
  <c r="AF84" i="57"/>
  <c r="AE84" i="57"/>
  <c r="AD84" i="57"/>
  <c r="AC84" i="57"/>
  <c r="AB84" i="57"/>
  <c r="AA84" i="57"/>
  <c r="Y84" i="57"/>
  <c r="X84" i="57"/>
  <c r="W84" i="57"/>
  <c r="V84" i="57"/>
  <c r="U84" i="57"/>
  <c r="T84" i="57"/>
  <c r="S84" i="57"/>
  <c r="Q84" i="57"/>
  <c r="P84" i="57"/>
  <c r="O84" i="57"/>
  <c r="L84" i="57"/>
  <c r="I84" i="57"/>
  <c r="H84" i="57"/>
  <c r="E84" i="57"/>
  <c r="D84" i="57"/>
  <c r="L82" i="57"/>
  <c r="J82" i="57"/>
  <c r="F82" i="57"/>
  <c r="M82" i="57" s="1"/>
  <c r="AH81" i="57"/>
  <c r="M81" i="57"/>
  <c r="L81" i="57"/>
  <c r="J81" i="57"/>
  <c r="J84" i="57" s="1"/>
  <c r="F81" i="57"/>
  <c r="AF78" i="57"/>
  <c r="AE78" i="57"/>
  <c r="AD78" i="57"/>
  <c r="AC78" i="57"/>
  <c r="AB78" i="57"/>
  <c r="AA78" i="57"/>
  <c r="Y78" i="57"/>
  <c r="X78" i="57"/>
  <c r="W78" i="57"/>
  <c r="V78" i="57"/>
  <c r="U78" i="57"/>
  <c r="T78" i="57"/>
  <c r="S78" i="57"/>
  <c r="Q78" i="57"/>
  <c r="P78" i="57"/>
  <c r="O78" i="57"/>
  <c r="J78" i="57"/>
  <c r="I78" i="57"/>
  <c r="H78" i="57"/>
  <c r="E78" i="57"/>
  <c r="D78" i="57"/>
  <c r="AH76" i="57"/>
  <c r="L76" i="57"/>
  <c r="J76" i="57"/>
  <c r="F76" i="57"/>
  <c r="M76" i="57" s="1"/>
  <c r="X75" i="57"/>
  <c r="M75" i="57"/>
  <c r="L75" i="57"/>
  <c r="L78" i="57" s="1"/>
  <c r="J75" i="57"/>
  <c r="F75" i="57"/>
  <c r="F78" i="57" s="1"/>
  <c r="AF72" i="57"/>
  <c r="AE72" i="57"/>
  <c r="AD72" i="57"/>
  <c r="AC72" i="57"/>
  <c r="AB72" i="57"/>
  <c r="AA72" i="57"/>
  <c r="Y72" i="57"/>
  <c r="X72" i="57"/>
  <c r="W72" i="57"/>
  <c r="V72" i="57"/>
  <c r="U72" i="57"/>
  <c r="T72" i="57"/>
  <c r="S72" i="57"/>
  <c r="Q72" i="57"/>
  <c r="P72" i="57"/>
  <c r="O72" i="57"/>
  <c r="J72" i="57"/>
  <c r="I72" i="57"/>
  <c r="H72" i="57"/>
  <c r="E72" i="57"/>
  <c r="D72" i="57"/>
  <c r="M70" i="57"/>
  <c r="L70" i="57"/>
  <c r="J70" i="57"/>
  <c r="F70" i="57"/>
  <c r="L69" i="57"/>
  <c r="L72" i="57" s="1"/>
  <c r="J69" i="57"/>
  <c r="F69" i="57"/>
  <c r="M69" i="57" s="1"/>
  <c r="AF66" i="57"/>
  <c r="AE66" i="57"/>
  <c r="AD66" i="57"/>
  <c r="AC66" i="57"/>
  <c r="AB66" i="57"/>
  <c r="AA66" i="57"/>
  <c r="Y66" i="57"/>
  <c r="X66" i="57"/>
  <c r="W66" i="57"/>
  <c r="V66" i="57"/>
  <c r="U66" i="57"/>
  <c r="T66" i="57"/>
  <c r="S66" i="57"/>
  <c r="Q66" i="57"/>
  <c r="P66" i="57"/>
  <c r="O66" i="57"/>
  <c r="I66" i="57"/>
  <c r="H66" i="57"/>
  <c r="E66" i="57"/>
  <c r="D66" i="57"/>
  <c r="L64" i="57"/>
  <c r="J64" i="57"/>
  <c r="F64" i="57"/>
  <c r="M63" i="57"/>
  <c r="L63" i="57"/>
  <c r="J63" i="57"/>
  <c r="F63" i="57"/>
  <c r="F66" i="57" s="1"/>
  <c r="M62" i="57"/>
  <c r="L62" i="57"/>
  <c r="J62" i="57"/>
  <c r="F62" i="57"/>
  <c r="L61" i="57"/>
  <c r="L66" i="57" s="1"/>
  <c r="J61" i="57"/>
  <c r="F61" i="57"/>
  <c r="AF58" i="57"/>
  <c r="AE58" i="57"/>
  <c r="AD58" i="57"/>
  <c r="AC58" i="57"/>
  <c r="AB58" i="57"/>
  <c r="AA58" i="57"/>
  <c r="Y58" i="57"/>
  <c r="X58" i="57"/>
  <c r="W58" i="57"/>
  <c r="V58" i="57"/>
  <c r="U58" i="57"/>
  <c r="T58" i="57"/>
  <c r="S58" i="57"/>
  <c r="Q58" i="57"/>
  <c r="P58" i="57"/>
  <c r="O58" i="57"/>
  <c r="I58" i="57"/>
  <c r="H58" i="57"/>
  <c r="E58" i="57"/>
  <c r="D58" i="57"/>
  <c r="L57" i="57"/>
  <c r="J57" i="57"/>
  <c r="F57" i="57"/>
  <c r="M57" i="57" s="1"/>
  <c r="L56" i="57"/>
  <c r="J56" i="57"/>
  <c r="F56" i="57"/>
  <c r="M56" i="57" s="1"/>
  <c r="L55" i="57"/>
  <c r="J55" i="57"/>
  <c r="M55" i="57" s="1"/>
  <c r="F55" i="57"/>
  <c r="L54" i="57"/>
  <c r="J54" i="57"/>
  <c r="F54" i="57"/>
  <c r="L53" i="57"/>
  <c r="L58" i="57" s="1"/>
  <c r="J53" i="57"/>
  <c r="F53" i="57"/>
  <c r="AF50" i="57"/>
  <c r="AE50" i="57"/>
  <c r="AD50" i="57"/>
  <c r="AC50" i="57"/>
  <c r="AB50" i="57"/>
  <c r="AA50" i="57"/>
  <c r="Y50" i="57"/>
  <c r="X50" i="57"/>
  <c r="W50" i="57"/>
  <c r="V50" i="57"/>
  <c r="U50" i="57"/>
  <c r="T50" i="57"/>
  <c r="S50" i="57"/>
  <c r="Q50" i="57"/>
  <c r="P50" i="57"/>
  <c r="O50" i="57"/>
  <c r="I50" i="57"/>
  <c r="H50" i="57"/>
  <c r="E50" i="57"/>
  <c r="D50" i="57"/>
  <c r="L49" i="57"/>
  <c r="J49" i="57"/>
  <c r="F49" i="57"/>
  <c r="M49" i="57" s="1"/>
  <c r="L48" i="57"/>
  <c r="J48" i="57"/>
  <c r="J50" i="57" s="1"/>
  <c r="F48" i="57"/>
  <c r="M48" i="57" s="1"/>
  <c r="L47" i="57"/>
  <c r="J47" i="57"/>
  <c r="F47" i="57"/>
  <c r="M47" i="57" s="1"/>
  <c r="L46" i="57"/>
  <c r="J46" i="57"/>
  <c r="F46" i="57"/>
  <c r="M46" i="57" s="1"/>
  <c r="M45" i="57"/>
  <c r="M50" i="57" s="1"/>
  <c r="L45" i="57"/>
  <c r="L50" i="57" s="1"/>
  <c r="J45" i="57"/>
  <c r="F45" i="57"/>
  <c r="AF42" i="57"/>
  <c r="AE42" i="57"/>
  <c r="AC42" i="57"/>
  <c r="AB42" i="57"/>
  <c r="AA42" i="57"/>
  <c r="Y42" i="57"/>
  <c r="X42" i="57"/>
  <c r="V42" i="57"/>
  <c r="U42" i="57"/>
  <c r="T42" i="57"/>
  <c r="S42" i="57"/>
  <c r="Q42" i="57"/>
  <c r="P42" i="57"/>
  <c r="O42" i="57"/>
  <c r="H42" i="57"/>
  <c r="F42" i="57"/>
  <c r="E42" i="57"/>
  <c r="D42" i="57"/>
  <c r="AD41" i="57"/>
  <c r="M41" i="57"/>
  <c r="L41" i="57"/>
  <c r="J41" i="57"/>
  <c r="F41" i="57"/>
  <c r="L40" i="57"/>
  <c r="J40" i="57"/>
  <c r="F40" i="57"/>
  <c r="M40" i="57" s="1"/>
  <c r="M39" i="57"/>
  <c r="L39" i="57"/>
  <c r="J39" i="57"/>
  <c r="F39" i="57"/>
  <c r="M38" i="57"/>
  <c r="L38" i="57"/>
  <c r="J38" i="57"/>
  <c r="F38" i="57"/>
  <c r="L37" i="57"/>
  <c r="J37" i="57"/>
  <c r="F37" i="57"/>
  <c r="L36" i="57"/>
  <c r="I36" i="57"/>
  <c r="F36" i="57"/>
  <c r="L35" i="57"/>
  <c r="J35" i="57"/>
  <c r="F35" i="57"/>
  <c r="L34" i="57"/>
  <c r="J34" i="57"/>
  <c r="M34" i="57" s="1"/>
  <c r="F34" i="57"/>
  <c r="L33" i="57"/>
  <c r="J33" i="57"/>
  <c r="F33" i="57"/>
  <c r="M33" i="57" s="1"/>
  <c r="L32" i="57"/>
  <c r="F32" i="57"/>
  <c r="L31" i="57"/>
  <c r="L42" i="57" s="1"/>
  <c r="J31" i="57"/>
  <c r="F31" i="57"/>
  <c r="AF28" i="57"/>
  <c r="AE28" i="57"/>
  <c r="AB28" i="57"/>
  <c r="AB110" i="57" s="1"/>
  <c r="AA28" i="57"/>
  <c r="Y28" i="57"/>
  <c r="W28" i="57"/>
  <c r="V28" i="57"/>
  <c r="U28" i="57"/>
  <c r="S28" i="57"/>
  <c r="Q28" i="57"/>
  <c r="P28" i="57"/>
  <c r="O28" i="57"/>
  <c r="I28" i="57"/>
  <c r="H28" i="57"/>
  <c r="E28" i="57"/>
  <c r="E110" i="57" s="1"/>
  <c r="D28" i="57"/>
  <c r="M26" i="57"/>
  <c r="AD26" i="57" s="1"/>
  <c r="AD28" i="57" s="1"/>
  <c r="L26" i="57"/>
  <c r="J26" i="57"/>
  <c r="F26" i="57"/>
  <c r="L25" i="57"/>
  <c r="J25" i="57"/>
  <c r="F25" i="57"/>
  <c r="M25" i="57" s="1"/>
  <c r="M24" i="57"/>
  <c r="L24" i="57"/>
  <c r="J24" i="57"/>
  <c r="F24" i="57"/>
  <c r="L23" i="57"/>
  <c r="J23" i="57"/>
  <c r="F23" i="57"/>
  <c r="M23" i="57" s="1"/>
  <c r="L22" i="57"/>
  <c r="J22" i="57"/>
  <c r="F22" i="57"/>
  <c r="M22" i="57" s="1"/>
  <c r="M21" i="57"/>
  <c r="L21" i="57"/>
  <c r="J21" i="57"/>
  <c r="F21" i="57"/>
  <c r="AC20" i="57"/>
  <c r="AC28" i="57" s="1"/>
  <c r="T20" i="57"/>
  <c r="T28" i="57" s="1"/>
  <c r="M20" i="57"/>
  <c r="L20" i="57"/>
  <c r="J20" i="57"/>
  <c r="E20" i="57"/>
  <c r="F20" i="57" s="1"/>
  <c r="L19" i="57"/>
  <c r="J19" i="57"/>
  <c r="M19" i="57" s="1"/>
  <c r="F19" i="57"/>
  <c r="X18" i="57"/>
  <c r="M18" i="57"/>
  <c r="L18" i="57"/>
  <c r="J18" i="57"/>
  <c r="F18" i="57"/>
  <c r="M17" i="57"/>
  <c r="L17" i="57"/>
  <c r="J17" i="57"/>
  <c r="F17" i="57"/>
  <c r="M16" i="57"/>
  <c r="L16" i="57"/>
  <c r="J16" i="57"/>
  <c r="F16" i="57"/>
  <c r="X15" i="57"/>
  <c r="L15" i="57"/>
  <c r="J15" i="57"/>
  <c r="F15" i="57"/>
  <c r="M15" i="57" s="1"/>
  <c r="L14" i="57"/>
  <c r="J14" i="57"/>
  <c r="F14" i="57"/>
  <c r="M14" i="57" s="1"/>
  <c r="X13" i="57"/>
  <c r="L13" i="57"/>
  <c r="J13" i="57"/>
  <c r="F13" i="57"/>
  <c r="M13" i="57" s="1"/>
  <c r="L12" i="57"/>
  <c r="J12" i="57"/>
  <c r="F12" i="57"/>
  <c r="M11" i="57"/>
  <c r="L11" i="57"/>
  <c r="L28" i="57" s="1"/>
  <c r="J11" i="57"/>
  <c r="F11" i="57"/>
  <c r="E110" i="56"/>
  <c r="AF108" i="56"/>
  <c r="AE108" i="56"/>
  <c r="AD108" i="56"/>
  <c r="AC108" i="56"/>
  <c r="AB108" i="56"/>
  <c r="AA108" i="56"/>
  <c r="Y108" i="56"/>
  <c r="X108" i="56"/>
  <c r="W108" i="56"/>
  <c r="V108" i="56"/>
  <c r="U108" i="56"/>
  <c r="T108" i="56"/>
  <c r="S108" i="56"/>
  <c r="Q108" i="56"/>
  <c r="P108" i="56"/>
  <c r="O108" i="56"/>
  <c r="L108" i="56"/>
  <c r="J108" i="56"/>
  <c r="I108" i="56"/>
  <c r="H108" i="56"/>
  <c r="E108" i="56"/>
  <c r="D108" i="56"/>
  <c r="L106" i="56"/>
  <c r="J106" i="56"/>
  <c r="F106" i="56"/>
  <c r="F108" i="56" s="1"/>
  <c r="AF103" i="56"/>
  <c r="AE103" i="56"/>
  <c r="AD103" i="56"/>
  <c r="AC103" i="56"/>
  <c r="AB103" i="56"/>
  <c r="AA103" i="56"/>
  <c r="Y103" i="56"/>
  <c r="X103" i="56"/>
  <c r="W103" i="56"/>
  <c r="V103" i="56"/>
  <c r="U103" i="56"/>
  <c r="T103" i="56"/>
  <c r="S103" i="56"/>
  <c r="Q103" i="56"/>
  <c r="P103" i="56"/>
  <c r="O103" i="56"/>
  <c r="J103" i="56"/>
  <c r="I103" i="56"/>
  <c r="H103" i="56"/>
  <c r="E103" i="56"/>
  <c r="D103" i="56"/>
  <c r="M101" i="56"/>
  <c r="L101" i="56"/>
  <c r="J101" i="56"/>
  <c r="F101" i="56"/>
  <c r="AH100" i="56"/>
  <c r="M100" i="56"/>
  <c r="M103" i="56" s="1"/>
  <c r="L100" i="56"/>
  <c r="L103" i="56" s="1"/>
  <c r="J100" i="56"/>
  <c r="F100" i="56"/>
  <c r="F103" i="56" s="1"/>
  <c r="AF97" i="56"/>
  <c r="AE97" i="56"/>
  <c r="AD97" i="56"/>
  <c r="AC97" i="56"/>
  <c r="AB97" i="56"/>
  <c r="AA97" i="56"/>
  <c r="Y97" i="56"/>
  <c r="X97" i="56"/>
  <c r="W97" i="56"/>
  <c r="V97" i="56"/>
  <c r="U97" i="56"/>
  <c r="T97" i="56"/>
  <c r="S97" i="56"/>
  <c r="Q97" i="56"/>
  <c r="P97" i="56"/>
  <c r="O97" i="56"/>
  <c r="I97" i="56"/>
  <c r="H97" i="56"/>
  <c r="E97" i="56"/>
  <c r="D97" i="56"/>
  <c r="L95" i="56"/>
  <c r="J95" i="56"/>
  <c r="F95" i="56"/>
  <c r="M95" i="56" s="1"/>
  <c r="L94" i="56"/>
  <c r="J94" i="56"/>
  <c r="F94" i="56"/>
  <c r="M94" i="56" s="1"/>
  <c r="M93" i="56"/>
  <c r="AH94" i="56" s="1"/>
  <c r="L93" i="56"/>
  <c r="L97" i="56" s="1"/>
  <c r="J93" i="56"/>
  <c r="J97" i="56" s="1"/>
  <c r="F93" i="56"/>
  <c r="F97" i="56" s="1"/>
  <c r="AF90" i="56"/>
  <c r="AE90" i="56"/>
  <c r="AD90" i="56"/>
  <c r="AC90" i="56"/>
  <c r="AB90" i="56"/>
  <c r="AA90" i="56"/>
  <c r="Y90" i="56"/>
  <c r="X90" i="56"/>
  <c r="W90" i="56"/>
  <c r="V90" i="56"/>
  <c r="U90" i="56"/>
  <c r="T90" i="56"/>
  <c r="S90" i="56"/>
  <c r="Q90" i="56"/>
  <c r="P90" i="56"/>
  <c r="O90" i="56"/>
  <c r="I90" i="56"/>
  <c r="H90" i="56"/>
  <c r="E90" i="56"/>
  <c r="D90" i="56"/>
  <c r="M88" i="56"/>
  <c r="L88" i="56"/>
  <c r="J88" i="56"/>
  <c r="F88" i="56"/>
  <c r="L87" i="56"/>
  <c r="L90" i="56" s="1"/>
  <c r="J87" i="56"/>
  <c r="J90" i="56" s="1"/>
  <c r="F87" i="56"/>
  <c r="F90" i="56" s="1"/>
  <c r="AF84" i="56"/>
  <c r="AE84" i="56"/>
  <c r="AD84" i="56"/>
  <c r="AC84" i="56"/>
  <c r="AB84" i="56"/>
  <c r="AA84" i="56"/>
  <c r="Y84" i="56"/>
  <c r="X84" i="56"/>
  <c r="W84" i="56"/>
  <c r="V84" i="56"/>
  <c r="U84" i="56"/>
  <c r="T84" i="56"/>
  <c r="S84" i="56"/>
  <c r="Q84" i="56"/>
  <c r="P84" i="56"/>
  <c r="O84" i="56"/>
  <c r="I84" i="56"/>
  <c r="H84" i="56"/>
  <c r="E84" i="56"/>
  <c r="D84" i="56"/>
  <c r="M82" i="56"/>
  <c r="L82" i="56"/>
  <c r="J82" i="56"/>
  <c r="J84" i="56" s="1"/>
  <c r="F82" i="56"/>
  <c r="L81" i="56"/>
  <c r="J81" i="56"/>
  <c r="F81" i="56"/>
  <c r="M81" i="56" s="1"/>
  <c r="AF78" i="56"/>
  <c r="AE78" i="56"/>
  <c r="AD78" i="56"/>
  <c r="AC78" i="56"/>
  <c r="AB78" i="56"/>
  <c r="AA78" i="56"/>
  <c r="Y78" i="56"/>
  <c r="X78" i="56"/>
  <c r="W78" i="56"/>
  <c r="V78" i="56"/>
  <c r="U78" i="56"/>
  <c r="T78" i="56"/>
  <c r="S78" i="56"/>
  <c r="Q78" i="56"/>
  <c r="P78" i="56"/>
  <c r="O78" i="56"/>
  <c r="I78" i="56"/>
  <c r="H78" i="56"/>
  <c r="E78" i="56"/>
  <c r="D78" i="56"/>
  <c r="L76" i="56"/>
  <c r="L78" i="56" s="1"/>
  <c r="J76" i="56"/>
  <c r="F76" i="56"/>
  <c r="M75" i="56"/>
  <c r="L75" i="56"/>
  <c r="J75" i="56"/>
  <c r="F75" i="56"/>
  <c r="F78" i="56" s="1"/>
  <c r="AF72" i="56"/>
  <c r="AE72" i="56"/>
  <c r="AD72" i="56"/>
  <c r="AC72" i="56"/>
  <c r="AB72" i="56"/>
  <c r="AA72" i="56"/>
  <c r="Y72" i="56"/>
  <c r="X72" i="56"/>
  <c r="W72" i="56"/>
  <c r="V72" i="56"/>
  <c r="U72" i="56"/>
  <c r="T72" i="56"/>
  <c r="S72" i="56"/>
  <c r="Q72" i="56"/>
  <c r="P72" i="56"/>
  <c r="O72" i="56"/>
  <c r="L72" i="56"/>
  <c r="I72" i="56"/>
  <c r="H72" i="56"/>
  <c r="E72" i="56"/>
  <c r="D72" i="56"/>
  <c r="L70" i="56"/>
  <c r="J70" i="56"/>
  <c r="F70" i="56"/>
  <c r="M70" i="56" s="1"/>
  <c r="L69" i="56"/>
  <c r="J69" i="56"/>
  <c r="F69" i="56"/>
  <c r="AF66" i="56"/>
  <c r="AE66" i="56"/>
  <c r="AD66" i="56"/>
  <c r="AC66" i="56"/>
  <c r="AB66" i="56"/>
  <c r="AA66" i="56"/>
  <c r="Y66" i="56"/>
  <c r="X66" i="56"/>
  <c r="W66" i="56"/>
  <c r="V66" i="56"/>
  <c r="U66" i="56"/>
  <c r="T66" i="56"/>
  <c r="S66" i="56"/>
  <c r="Q66" i="56"/>
  <c r="P66" i="56"/>
  <c r="O66" i="56"/>
  <c r="I66" i="56"/>
  <c r="H66" i="56"/>
  <c r="E66" i="56"/>
  <c r="D66" i="56"/>
  <c r="L64" i="56"/>
  <c r="J64" i="56"/>
  <c r="F64" i="56"/>
  <c r="M64" i="56" s="1"/>
  <c r="L63" i="56"/>
  <c r="L66" i="56" s="1"/>
  <c r="J63" i="56"/>
  <c r="J66" i="56" s="1"/>
  <c r="F63" i="56"/>
  <c r="M63" i="56" s="1"/>
  <c r="M62" i="56"/>
  <c r="L62" i="56"/>
  <c r="J62" i="56"/>
  <c r="F62" i="56"/>
  <c r="L61" i="56"/>
  <c r="J61" i="56"/>
  <c r="F61" i="56"/>
  <c r="AF58" i="56"/>
  <c r="AF110" i="56" s="1"/>
  <c r="AE58" i="56"/>
  <c r="AD58" i="56"/>
  <c r="AC58" i="56"/>
  <c r="AB58" i="56"/>
  <c r="AA58" i="56"/>
  <c r="Y58" i="56"/>
  <c r="X58" i="56"/>
  <c r="W58" i="56"/>
  <c r="V58" i="56"/>
  <c r="U58" i="56"/>
  <c r="T58" i="56"/>
  <c r="S58" i="56"/>
  <c r="Q58" i="56"/>
  <c r="P58" i="56"/>
  <c r="O58" i="56"/>
  <c r="I58" i="56"/>
  <c r="H58" i="56"/>
  <c r="E58" i="56"/>
  <c r="D58" i="56"/>
  <c r="M57" i="56"/>
  <c r="L57" i="56"/>
  <c r="J57" i="56"/>
  <c r="F57" i="56"/>
  <c r="M56" i="56"/>
  <c r="L56" i="56"/>
  <c r="J56" i="56"/>
  <c r="F56" i="56"/>
  <c r="L55" i="56"/>
  <c r="J55" i="56"/>
  <c r="F55" i="56"/>
  <c r="M55" i="56" s="1"/>
  <c r="L54" i="56"/>
  <c r="J54" i="56"/>
  <c r="F54" i="56"/>
  <c r="M54" i="56" s="1"/>
  <c r="L53" i="56"/>
  <c r="J53" i="56"/>
  <c r="J58" i="56" s="1"/>
  <c r="F53" i="56"/>
  <c r="M53" i="56" s="1"/>
  <c r="AF50" i="56"/>
  <c r="AE50" i="56"/>
  <c r="AE110" i="56" s="1"/>
  <c r="AD50" i="56"/>
  <c r="AC50" i="56"/>
  <c r="AB50" i="56"/>
  <c r="AA50" i="56"/>
  <c r="Y50" i="56"/>
  <c r="X50" i="56"/>
  <c r="W50" i="56"/>
  <c r="V50" i="56"/>
  <c r="U50" i="56"/>
  <c r="T50" i="56"/>
  <c r="S50" i="56"/>
  <c r="Q50" i="56"/>
  <c r="P50" i="56"/>
  <c r="P110" i="56" s="1"/>
  <c r="O50" i="56"/>
  <c r="I50" i="56"/>
  <c r="H50" i="56"/>
  <c r="E50" i="56"/>
  <c r="D50" i="56"/>
  <c r="L49" i="56"/>
  <c r="J49" i="56"/>
  <c r="F49" i="56"/>
  <c r="M49" i="56" s="1"/>
  <c r="L48" i="56"/>
  <c r="J48" i="56"/>
  <c r="F48" i="56"/>
  <c r="L47" i="56"/>
  <c r="J47" i="56"/>
  <c r="F47" i="56"/>
  <c r="M47" i="56" s="1"/>
  <c r="M46" i="56"/>
  <c r="L46" i="56"/>
  <c r="L50" i="56" s="1"/>
  <c r="J46" i="56"/>
  <c r="F46" i="56"/>
  <c r="M45" i="56"/>
  <c r="L45" i="56"/>
  <c r="J45" i="56"/>
  <c r="F45" i="56"/>
  <c r="AF42" i="56"/>
  <c r="AE42" i="56"/>
  <c r="AD42" i="56"/>
  <c r="AC42" i="56"/>
  <c r="AB42" i="56"/>
  <c r="AA42" i="56"/>
  <c r="Y42" i="56"/>
  <c r="X42" i="56"/>
  <c r="W42" i="56"/>
  <c r="V42" i="56"/>
  <c r="U42" i="56"/>
  <c r="T42" i="56"/>
  <c r="T110" i="56" s="1"/>
  <c r="S42" i="56"/>
  <c r="Q42" i="56"/>
  <c r="P42" i="56"/>
  <c r="O42" i="56"/>
  <c r="I42" i="56"/>
  <c r="H42" i="56"/>
  <c r="E42" i="56"/>
  <c r="D42" i="56"/>
  <c r="L41" i="56"/>
  <c r="J41" i="56"/>
  <c r="F41" i="56"/>
  <c r="M41" i="56" s="1"/>
  <c r="M40" i="56"/>
  <c r="L40" i="56"/>
  <c r="J40" i="56"/>
  <c r="F40" i="56"/>
  <c r="M39" i="56"/>
  <c r="L39" i="56"/>
  <c r="J39" i="56"/>
  <c r="F39" i="56"/>
  <c r="L38" i="56"/>
  <c r="J38" i="56"/>
  <c r="F38" i="56"/>
  <c r="M38" i="56" s="1"/>
  <c r="M37" i="56"/>
  <c r="L37" i="56"/>
  <c r="L42" i="56" s="1"/>
  <c r="J37" i="56"/>
  <c r="F37" i="56"/>
  <c r="M36" i="56"/>
  <c r="L36" i="56"/>
  <c r="J36" i="56"/>
  <c r="F36" i="56"/>
  <c r="L35" i="56"/>
  <c r="J35" i="56"/>
  <c r="F35" i="56"/>
  <c r="M35" i="56" s="1"/>
  <c r="M34" i="56"/>
  <c r="L34" i="56"/>
  <c r="J34" i="56"/>
  <c r="F34" i="56"/>
  <c r="M33" i="56"/>
  <c r="L33" i="56"/>
  <c r="J33" i="56"/>
  <c r="F33" i="56"/>
  <c r="L32" i="56"/>
  <c r="J32" i="56"/>
  <c r="F32" i="56"/>
  <c r="M32" i="56" s="1"/>
  <c r="L31" i="56"/>
  <c r="J31" i="56"/>
  <c r="F31" i="56"/>
  <c r="AF28" i="56"/>
  <c r="AE28" i="56"/>
  <c r="AD28" i="56"/>
  <c r="AC28" i="56"/>
  <c r="AB28" i="56"/>
  <c r="Y28" i="56"/>
  <c r="Y110" i="56" s="1"/>
  <c r="X28" i="56"/>
  <c r="W28" i="56"/>
  <c r="V28" i="56"/>
  <c r="U28" i="56"/>
  <c r="T28" i="56"/>
  <c r="S28" i="56"/>
  <c r="S110" i="56" s="1"/>
  <c r="Q28" i="56"/>
  <c r="P28" i="56"/>
  <c r="O28" i="56"/>
  <c r="I28" i="56"/>
  <c r="H28" i="56"/>
  <c r="E28" i="56"/>
  <c r="D28" i="56"/>
  <c r="D110" i="56" s="1"/>
  <c r="L26" i="56"/>
  <c r="J26" i="56"/>
  <c r="F26" i="56"/>
  <c r="M26" i="56" s="1"/>
  <c r="L25" i="56"/>
  <c r="J25" i="56"/>
  <c r="F25" i="56"/>
  <c r="M25" i="56" s="1"/>
  <c r="L24" i="56"/>
  <c r="J24" i="56"/>
  <c r="M24" i="56" s="1"/>
  <c r="F24" i="56"/>
  <c r="L23" i="56"/>
  <c r="J23" i="56"/>
  <c r="F23" i="56"/>
  <c r="M23" i="56" s="1"/>
  <c r="L22" i="56"/>
  <c r="J22" i="56"/>
  <c r="F22" i="56"/>
  <c r="M22" i="56" s="1"/>
  <c r="L21" i="56"/>
  <c r="J21" i="56"/>
  <c r="M21" i="56" s="1"/>
  <c r="F21" i="56"/>
  <c r="L20" i="56"/>
  <c r="J20" i="56"/>
  <c r="F20" i="56"/>
  <c r="M20" i="56" s="1"/>
  <c r="L19" i="56"/>
  <c r="J19" i="56"/>
  <c r="F19" i="56"/>
  <c r="M19" i="56" s="1"/>
  <c r="L18" i="56"/>
  <c r="J18" i="56"/>
  <c r="M18" i="56" s="1"/>
  <c r="F18" i="56"/>
  <c r="L17" i="56"/>
  <c r="J17" i="56"/>
  <c r="F17" i="56"/>
  <c r="M17" i="56" s="1"/>
  <c r="L16" i="56"/>
  <c r="J16" i="56"/>
  <c r="F16" i="56"/>
  <c r="M16" i="56" s="1"/>
  <c r="AA15" i="56"/>
  <c r="M15" i="56"/>
  <c r="L15" i="56"/>
  <c r="J15" i="56"/>
  <c r="F15" i="56"/>
  <c r="L14" i="56"/>
  <c r="J14" i="56"/>
  <c r="M14" i="56" s="1"/>
  <c r="F14" i="56"/>
  <c r="AA13" i="56"/>
  <c r="M13" i="56"/>
  <c r="L13" i="56"/>
  <c r="J13" i="56"/>
  <c r="F13" i="56"/>
  <c r="L12" i="56"/>
  <c r="J12" i="56"/>
  <c r="F12" i="56"/>
  <c r="M12" i="56" s="1"/>
  <c r="AA12" i="56" s="1"/>
  <c r="AA28" i="56" s="1"/>
  <c r="AA110" i="56" s="1"/>
  <c r="M11" i="56"/>
  <c r="L11" i="56"/>
  <c r="J11" i="56"/>
  <c r="J28" i="56" s="1"/>
  <c r="F11" i="56"/>
  <c r="J118" i="55"/>
  <c r="J117" i="55"/>
  <c r="J115" i="55"/>
  <c r="J114" i="55"/>
  <c r="AB110" i="55"/>
  <c r="AF108" i="55"/>
  <c r="AE108" i="55"/>
  <c r="AD108" i="55"/>
  <c r="AC108" i="55"/>
  <c r="AB108" i="55"/>
  <c r="AA108" i="55"/>
  <c r="Y108" i="55"/>
  <c r="X108" i="55"/>
  <c r="W108" i="55"/>
  <c r="V108" i="55"/>
  <c r="U108" i="55"/>
  <c r="T108" i="55"/>
  <c r="S108" i="55"/>
  <c r="Q108" i="55"/>
  <c r="P108" i="55"/>
  <c r="O108" i="55"/>
  <c r="I108" i="55"/>
  <c r="H108" i="55"/>
  <c r="E108" i="55"/>
  <c r="D108" i="55"/>
  <c r="L106" i="55"/>
  <c r="L108" i="55" s="1"/>
  <c r="J106" i="55"/>
  <c r="J108" i="55" s="1"/>
  <c r="F106" i="55"/>
  <c r="AF103" i="55"/>
  <c r="AE103" i="55"/>
  <c r="AD103" i="55"/>
  <c r="AC103" i="55"/>
  <c r="AB103" i="55"/>
  <c r="AA103" i="55"/>
  <c r="Y103" i="55"/>
  <c r="X103" i="55"/>
  <c r="W103" i="55"/>
  <c r="V103" i="55"/>
  <c r="U103" i="55"/>
  <c r="T103" i="55"/>
  <c r="S103" i="55"/>
  <c r="Q103" i="55"/>
  <c r="P103" i="55"/>
  <c r="O103" i="55"/>
  <c r="J103" i="55"/>
  <c r="I103" i="55"/>
  <c r="H103" i="55"/>
  <c r="E103" i="55"/>
  <c r="D103" i="55"/>
  <c r="M101" i="55"/>
  <c r="L101" i="55"/>
  <c r="J101" i="55"/>
  <c r="F101" i="55"/>
  <c r="L100" i="55"/>
  <c r="L103" i="55" s="1"/>
  <c r="J100" i="55"/>
  <c r="F100" i="55"/>
  <c r="M100" i="55" s="1"/>
  <c r="AF97" i="55"/>
  <c r="AE97" i="55"/>
  <c r="AD97" i="55"/>
  <c r="AC97" i="55"/>
  <c r="AB97" i="55"/>
  <c r="AA97" i="55"/>
  <c r="Y97" i="55"/>
  <c r="X97" i="55"/>
  <c r="W97" i="55"/>
  <c r="V97" i="55"/>
  <c r="U97" i="55"/>
  <c r="T97" i="55"/>
  <c r="S97" i="55"/>
  <c r="Q97" i="55"/>
  <c r="P97" i="55"/>
  <c r="O97" i="55"/>
  <c r="I97" i="55"/>
  <c r="H97" i="55"/>
  <c r="E97" i="55"/>
  <c r="D97" i="55"/>
  <c r="M95" i="55"/>
  <c r="L95" i="55"/>
  <c r="J95" i="55"/>
  <c r="F95" i="55"/>
  <c r="L94" i="55"/>
  <c r="J94" i="55"/>
  <c r="F94" i="55"/>
  <c r="M94" i="55" s="1"/>
  <c r="L93" i="55"/>
  <c r="J93" i="55"/>
  <c r="J97" i="55" s="1"/>
  <c r="F93" i="55"/>
  <c r="AF90" i="55"/>
  <c r="AE90" i="55"/>
  <c r="AD90" i="55"/>
  <c r="AC90" i="55"/>
  <c r="AB90" i="55"/>
  <c r="AA90" i="55"/>
  <c r="Y90" i="55"/>
  <c r="X90" i="55"/>
  <c r="W90" i="55"/>
  <c r="V90" i="55"/>
  <c r="U90" i="55"/>
  <c r="T90" i="55"/>
  <c r="S90" i="55"/>
  <c r="Q90" i="55"/>
  <c r="P90" i="55"/>
  <c r="O90" i="55"/>
  <c r="J90" i="55"/>
  <c r="I90" i="55"/>
  <c r="H90" i="55"/>
  <c r="E90" i="55"/>
  <c r="D90" i="55"/>
  <c r="M88" i="55"/>
  <c r="L88" i="55"/>
  <c r="J88" i="55"/>
  <c r="F88" i="55"/>
  <c r="L87" i="55"/>
  <c r="J87" i="55"/>
  <c r="F87" i="55"/>
  <c r="M87" i="55" s="1"/>
  <c r="AF84" i="55"/>
  <c r="AE84" i="55"/>
  <c r="AD84" i="55"/>
  <c r="AC84" i="55"/>
  <c r="AB84" i="55"/>
  <c r="AA84" i="55"/>
  <c r="Y84" i="55"/>
  <c r="X84" i="55"/>
  <c r="W84" i="55"/>
  <c r="V84" i="55"/>
  <c r="U84" i="55"/>
  <c r="T84" i="55"/>
  <c r="S84" i="55"/>
  <c r="Q84" i="55"/>
  <c r="P84" i="55"/>
  <c r="O84" i="55"/>
  <c r="I84" i="55"/>
  <c r="H84" i="55"/>
  <c r="E84" i="55"/>
  <c r="D84" i="55"/>
  <c r="AH82" i="55"/>
  <c r="M82" i="55"/>
  <c r="L82" i="55"/>
  <c r="J82" i="55"/>
  <c r="F82" i="55"/>
  <c r="L81" i="55"/>
  <c r="L84" i="55" s="1"/>
  <c r="J81" i="55"/>
  <c r="J84" i="55" s="1"/>
  <c r="F81" i="55"/>
  <c r="M81" i="55" s="1"/>
  <c r="AH81" i="55" s="1"/>
  <c r="AF78" i="55"/>
  <c r="AE78" i="55"/>
  <c r="AD78" i="55"/>
  <c r="AB78" i="55"/>
  <c r="AA78" i="55"/>
  <c r="Y78" i="55"/>
  <c r="X78" i="55"/>
  <c r="W78" i="55"/>
  <c r="V78" i="55"/>
  <c r="U78" i="55"/>
  <c r="T78" i="55"/>
  <c r="S78" i="55"/>
  <c r="Q78" i="55"/>
  <c r="P78" i="55"/>
  <c r="O78" i="55"/>
  <c r="J78" i="55"/>
  <c r="I78" i="55"/>
  <c r="H78" i="55"/>
  <c r="E78" i="55"/>
  <c r="D78" i="55"/>
  <c r="M76" i="55"/>
  <c r="L76" i="55"/>
  <c r="L78" i="55" s="1"/>
  <c r="J76" i="55"/>
  <c r="F76" i="55"/>
  <c r="F78" i="55" s="1"/>
  <c r="L75" i="55"/>
  <c r="J75" i="55"/>
  <c r="F75" i="55"/>
  <c r="M75" i="55" s="1"/>
  <c r="AF72" i="55"/>
  <c r="AE72" i="55"/>
  <c r="AB72" i="55"/>
  <c r="AA72" i="55"/>
  <c r="Y72" i="55"/>
  <c r="X72" i="55"/>
  <c r="W72" i="55"/>
  <c r="V72" i="55"/>
  <c r="U72" i="55"/>
  <c r="T72" i="55"/>
  <c r="S72" i="55"/>
  <c r="Q72" i="55"/>
  <c r="P72" i="55"/>
  <c r="O72" i="55"/>
  <c r="I72" i="55"/>
  <c r="H72" i="55"/>
  <c r="E72" i="55"/>
  <c r="D72" i="55"/>
  <c r="L70" i="55"/>
  <c r="L72" i="55" s="1"/>
  <c r="J70" i="55"/>
  <c r="J72" i="55" s="1"/>
  <c r="F70" i="55"/>
  <c r="AC69" i="55"/>
  <c r="AC72" i="55" s="1"/>
  <c r="L69" i="55"/>
  <c r="J69" i="55"/>
  <c r="F69" i="55"/>
  <c r="M69" i="55" s="1"/>
  <c r="AF66" i="55"/>
  <c r="AE66" i="55"/>
  <c r="AD66" i="55"/>
  <c r="AB66" i="55"/>
  <c r="AA66" i="55"/>
  <c r="Y66" i="55"/>
  <c r="X66" i="55"/>
  <c r="W66" i="55"/>
  <c r="V66" i="55"/>
  <c r="U66" i="55"/>
  <c r="T66" i="55"/>
  <c r="S66" i="55"/>
  <c r="Q66" i="55"/>
  <c r="P66" i="55"/>
  <c r="O66" i="55"/>
  <c r="I66" i="55"/>
  <c r="H66" i="55"/>
  <c r="E66" i="55"/>
  <c r="D66" i="55"/>
  <c r="L64" i="55"/>
  <c r="J64" i="55"/>
  <c r="F64" i="55"/>
  <c r="M64" i="55" s="1"/>
  <c r="L63" i="55"/>
  <c r="J63" i="55"/>
  <c r="F63" i="55"/>
  <c r="M63" i="55" s="1"/>
  <c r="L62" i="55"/>
  <c r="J62" i="55"/>
  <c r="F62" i="55"/>
  <c r="M62" i="55" s="1"/>
  <c r="M66" i="55" s="1"/>
  <c r="M61" i="55"/>
  <c r="L61" i="55"/>
  <c r="L66" i="55" s="1"/>
  <c r="J61" i="55"/>
  <c r="J66" i="55" s="1"/>
  <c r="F61" i="55"/>
  <c r="AF58" i="55"/>
  <c r="AD58" i="55"/>
  <c r="AC58" i="55"/>
  <c r="AB58" i="55"/>
  <c r="AA58" i="55"/>
  <c r="X58" i="55"/>
  <c r="W58" i="55"/>
  <c r="V58" i="55"/>
  <c r="U58" i="55"/>
  <c r="T58" i="55"/>
  <c r="S58" i="55"/>
  <c r="Q58" i="55"/>
  <c r="P58" i="55"/>
  <c r="H58" i="55"/>
  <c r="F58" i="55"/>
  <c r="E58" i="55"/>
  <c r="D58" i="55"/>
  <c r="M57" i="55"/>
  <c r="L57" i="55"/>
  <c r="J57" i="55"/>
  <c r="F57" i="55"/>
  <c r="L56" i="55"/>
  <c r="J56" i="55"/>
  <c r="F56" i="55"/>
  <c r="M56" i="55" s="1"/>
  <c r="M55" i="55"/>
  <c r="L55" i="55"/>
  <c r="J55" i="55"/>
  <c r="F55" i="55"/>
  <c r="AH54" i="55"/>
  <c r="L54" i="55"/>
  <c r="J54" i="55"/>
  <c r="F54" i="55"/>
  <c r="M54" i="55" s="1"/>
  <c r="Y53" i="55"/>
  <c r="Y58" i="55" s="1"/>
  <c r="M53" i="55"/>
  <c r="L53" i="55"/>
  <c r="L58" i="55" s="1"/>
  <c r="J53" i="55"/>
  <c r="J58" i="55" s="1"/>
  <c r="F53" i="55"/>
  <c r="AF50" i="55"/>
  <c r="AE50" i="55"/>
  <c r="AC50" i="55"/>
  <c r="AB50" i="55"/>
  <c r="AA50" i="55"/>
  <c r="Y50" i="55"/>
  <c r="X50" i="55"/>
  <c r="W50" i="55"/>
  <c r="V50" i="55"/>
  <c r="U50" i="55"/>
  <c r="U110" i="55" s="1"/>
  <c r="T50" i="55"/>
  <c r="Q50" i="55"/>
  <c r="P50" i="55"/>
  <c r="O50" i="55"/>
  <c r="L50" i="55"/>
  <c r="I50" i="55"/>
  <c r="H50" i="55"/>
  <c r="E50" i="55"/>
  <c r="D50" i="55"/>
  <c r="L49" i="55"/>
  <c r="J49" i="55"/>
  <c r="F49" i="55"/>
  <c r="M49" i="55" s="1"/>
  <c r="L48" i="55"/>
  <c r="J48" i="55"/>
  <c r="M48" i="55" s="1"/>
  <c r="AD48" i="55" s="1"/>
  <c r="AD50" i="55" s="1"/>
  <c r="F48" i="55"/>
  <c r="M47" i="55"/>
  <c r="L47" i="55"/>
  <c r="J47" i="55"/>
  <c r="F47" i="55"/>
  <c r="L46" i="55"/>
  <c r="J46" i="55"/>
  <c r="F46" i="55"/>
  <c r="M46" i="55" s="1"/>
  <c r="S45" i="55"/>
  <c r="S50" i="55" s="1"/>
  <c r="L45" i="55"/>
  <c r="J45" i="55"/>
  <c r="F45" i="55"/>
  <c r="AF42" i="55"/>
  <c r="AE42" i="55"/>
  <c r="AB42" i="55"/>
  <c r="AA42" i="55"/>
  <c r="Y42" i="55"/>
  <c r="X42" i="55"/>
  <c r="W42" i="55"/>
  <c r="V42" i="55"/>
  <c r="U42" i="55"/>
  <c r="T42" i="55"/>
  <c r="S42" i="55"/>
  <c r="Q42" i="55"/>
  <c r="P42" i="55"/>
  <c r="O42" i="55"/>
  <c r="L42" i="55"/>
  <c r="I42" i="55"/>
  <c r="H42" i="55"/>
  <c r="E42" i="55"/>
  <c r="D42" i="55"/>
  <c r="L41" i="55"/>
  <c r="J41" i="55"/>
  <c r="M41" i="55" s="1"/>
  <c r="F41" i="55"/>
  <c r="L40" i="55"/>
  <c r="J40" i="55"/>
  <c r="M40" i="55" s="1"/>
  <c r="F40" i="55"/>
  <c r="M39" i="55"/>
  <c r="L39" i="55"/>
  <c r="J39" i="55"/>
  <c r="F39" i="55"/>
  <c r="L38" i="55"/>
  <c r="J38" i="55"/>
  <c r="M38" i="55" s="1"/>
  <c r="F38" i="55"/>
  <c r="M37" i="55"/>
  <c r="L37" i="55"/>
  <c r="J37" i="55"/>
  <c r="F37" i="55"/>
  <c r="M36" i="55"/>
  <c r="L36" i="55"/>
  <c r="J36" i="55"/>
  <c r="F36" i="55"/>
  <c r="L35" i="55"/>
  <c r="J35" i="55"/>
  <c r="M35" i="55" s="1"/>
  <c r="F35" i="55"/>
  <c r="M34" i="55"/>
  <c r="AC34" i="55" s="1"/>
  <c r="AC42" i="55" s="1"/>
  <c r="L34" i="55"/>
  <c r="J34" i="55"/>
  <c r="F34" i="55"/>
  <c r="M33" i="55"/>
  <c r="L33" i="55"/>
  <c r="J33" i="55"/>
  <c r="F33" i="55"/>
  <c r="L32" i="55"/>
  <c r="J32" i="55"/>
  <c r="F32" i="55"/>
  <c r="M31" i="55"/>
  <c r="L31" i="55"/>
  <c r="J31" i="55"/>
  <c r="F31" i="55"/>
  <c r="AF28" i="55"/>
  <c r="AE28" i="55"/>
  <c r="AB28" i="55"/>
  <c r="AA28" i="55"/>
  <c r="Y28" i="55"/>
  <c r="W28" i="55"/>
  <c r="V28" i="55"/>
  <c r="V110" i="55" s="1"/>
  <c r="U28" i="55"/>
  <c r="S28" i="55"/>
  <c r="Q28" i="55"/>
  <c r="P28" i="55"/>
  <c r="O28" i="55"/>
  <c r="H28" i="55"/>
  <c r="H110" i="55" s="1"/>
  <c r="D28" i="55"/>
  <c r="L26" i="55"/>
  <c r="J26" i="55"/>
  <c r="M26" i="55" s="1"/>
  <c r="F26" i="55"/>
  <c r="AD25" i="55"/>
  <c r="M25" i="55"/>
  <c r="L25" i="55"/>
  <c r="J25" i="55"/>
  <c r="F25" i="55"/>
  <c r="M24" i="55"/>
  <c r="L24" i="55"/>
  <c r="J24" i="55"/>
  <c r="F24" i="55"/>
  <c r="L23" i="55"/>
  <c r="J23" i="55"/>
  <c r="F23" i="55"/>
  <c r="M23" i="55" s="1"/>
  <c r="M22" i="55"/>
  <c r="L22" i="55"/>
  <c r="J22" i="55"/>
  <c r="F22" i="55"/>
  <c r="M21" i="55"/>
  <c r="L21" i="55"/>
  <c r="J21" i="55"/>
  <c r="F21" i="55"/>
  <c r="L20" i="55"/>
  <c r="J20" i="55"/>
  <c r="I28" i="55"/>
  <c r="E20" i="55"/>
  <c r="L19" i="55"/>
  <c r="J19" i="55"/>
  <c r="F19" i="55"/>
  <c r="M19" i="55" s="1"/>
  <c r="L18" i="55"/>
  <c r="J18" i="55"/>
  <c r="F18" i="55"/>
  <c r="M18" i="55" s="1"/>
  <c r="AC18" i="55" s="1"/>
  <c r="L17" i="55"/>
  <c r="J17" i="55"/>
  <c r="M17" i="55" s="1"/>
  <c r="F17" i="55"/>
  <c r="L16" i="55"/>
  <c r="J16" i="55"/>
  <c r="F16" i="55"/>
  <c r="M16" i="55" s="1"/>
  <c r="L15" i="55"/>
  <c r="J15" i="55"/>
  <c r="F15" i="55"/>
  <c r="M14" i="55"/>
  <c r="L14" i="55"/>
  <c r="J14" i="55"/>
  <c r="F14" i="55"/>
  <c r="L13" i="55"/>
  <c r="J13" i="55"/>
  <c r="F13" i="55"/>
  <c r="M12" i="55"/>
  <c r="L12" i="55"/>
  <c r="J12" i="55"/>
  <c r="F12" i="55"/>
  <c r="L11" i="55"/>
  <c r="J11" i="55"/>
  <c r="F11" i="55"/>
  <c r="M11" i="55" s="1"/>
  <c r="J118" i="54"/>
  <c r="J117" i="54"/>
  <c r="J115" i="54"/>
  <c r="J114" i="54"/>
  <c r="AF108" i="54"/>
  <c r="AE108" i="54"/>
  <c r="AD108" i="54"/>
  <c r="AC108" i="54"/>
  <c r="AB108" i="54"/>
  <c r="AA108" i="54"/>
  <c r="Y108" i="54"/>
  <c r="X108" i="54"/>
  <c r="W108" i="54"/>
  <c r="V108" i="54"/>
  <c r="U108" i="54"/>
  <c r="T108" i="54"/>
  <c r="S108" i="54"/>
  <c r="Q108" i="54"/>
  <c r="P108" i="54"/>
  <c r="O108" i="54"/>
  <c r="L108" i="54"/>
  <c r="I108" i="54"/>
  <c r="H108" i="54"/>
  <c r="F108" i="54"/>
  <c r="E108" i="54"/>
  <c r="D108" i="54"/>
  <c r="AH106" i="54"/>
  <c r="L106" i="54"/>
  <c r="J106" i="54"/>
  <c r="J108" i="54" s="1"/>
  <c r="F106" i="54"/>
  <c r="M106" i="54" s="1"/>
  <c r="M108" i="54" s="1"/>
  <c r="AF103" i="54"/>
  <c r="AE103" i="54"/>
  <c r="AD103" i="54"/>
  <c r="AC103" i="54"/>
  <c r="AB103" i="54"/>
  <c r="AA103" i="54"/>
  <c r="Y103" i="54"/>
  <c r="X103" i="54"/>
  <c r="W103" i="54"/>
  <c r="V103" i="54"/>
  <c r="U103" i="54"/>
  <c r="T103" i="54"/>
  <c r="S103" i="54"/>
  <c r="Q103" i="54"/>
  <c r="P103" i="54"/>
  <c r="O103" i="54"/>
  <c r="I103" i="54"/>
  <c r="H103" i="54"/>
  <c r="E103" i="54"/>
  <c r="D103" i="54"/>
  <c r="L101" i="54"/>
  <c r="L103" i="54" s="1"/>
  <c r="J101" i="54"/>
  <c r="J103" i="54" s="1"/>
  <c r="F101" i="54"/>
  <c r="M100" i="54"/>
  <c r="L100" i="54"/>
  <c r="J100" i="54"/>
  <c r="F100" i="54"/>
  <c r="F103" i="54" s="1"/>
  <c r="AF97" i="54"/>
  <c r="AE97" i="54"/>
  <c r="AD97" i="54"/>
  <c r="AC97" i="54"/>
  <c r="AB97" i="54"/>
  <c r="AA97" i="54"/>
  <c r="Y97" i="54"/>
  <c r="X97" i="54"/>
  <c r="W97" i="54"/>
  <c r="V97" i="54"/>
  <c r="U97" i="54"/>
  <c r="T97" i="54"/>
  <c r="S97" i="54"/>
  <c r="Q97" i="54"/>
  <c r="P97" i="54"/>
  <c r="O97" i="54"/>
  <c r="M97" i="54"/>
  <c r="L97" i="54"/>
  <c r="I97" i="54"/>
  <c r="H97" i="54"/>
  <c r="F97" i="54"/>
  <c r="E97" i="54"/>
  <c r="D97" i="54"/>
  <c r="L95" i="54"/>
  <c r="J95" i="54"/>
  <c r="M95" i="54" s="1"/>
  <c r="F95" i="54"/>
  <c r="AH94" i="54"/>
  <c r="M94" i="54"/>
  <c r="L94" i="54"/>
  <c r="J94" i="54"/>
  <c r="J97" i="54" s="1"/>
  <c r="F94" i="54"/>
  <c r="AH93" i="54"/>
  <c r="L93" i="54"/>
  <c r="J93" i="54"/>
  <c r="F93" i="54"/>
  <c r="M93" i="54" s="1"/>
  <c r="AF90" i="54"/>
  <c r="AE90" i="54"/>
  <c r="AD90" i="54"/>
  <c r="AC90" i="54"/>
  <c r="AB90" i="54"/>
  <c r="AA90" i="54"/>
  <c r="Y90" i="54"/>
  <c r="X90" i="54"/>
  <c r="W90" i="54"/>
  <c r="V90" i="54"/>
  <c r="U90" i="54"/>
  <c r="T90" i="54"/>
  <c r="S90" i="54"/>
  <c r="Q90" i="54"/>
  <c r="P90" i="54"/>
  <c r="O90" i="54"/>
  <c r="I90" i="54"/>
  <c r="H90" i="54"/>
  <c r="E90" i="54"/>
  <c r="D90" i="54"/>
  <c r="L88" i="54"/>
  <c r="J88" i="54"/>
  <c r="J90" i="54" s="1"/>
  <c r="F88" i="54"/>
  <c r="M87" i="54"/>
  <c r="L87" i="54"/>
  <c r="L90" i="54" s="1"/>
  <c r="J87" i="54"/>
  <c r="F87" i="54"/>
  <c r="F90" i="54" s="1"/>
  <c r="AF84" i="54"/>
  <c r="AE84" i="54"/>
  <c r="AD84" i="54"/>
  <c r="AC84" i="54"/>
  <c r="AB84" i="54"/>
  <c r="AA84" i="54"/>
  <c r="Y84" i="54"/>
  <c r="X84" i="54"/>
  <c r="W84" i="54"/>
  <c r="V84" i="54"/>
  <c r="U84" i="54"/>
  <c r="T84" i="54"/>
  <c r="S84" i="54"/>
  <c r="Q84" i="54"/>
  <c r="P84" i="54"/>
  <c r="O84" i="54"/>
  <c r="J84" i="54"/>
  <c r="I84" i="54"/>
  <c r="H84" i="54"/>
  <c r="F84" i="54"/>
  <c r="E84" i="54"/>
  <c r="D84" i="54"/>
  <c r="L82" i="54"/>
  <c r="J82" i="54"/>
  <c r="F82" i="54"/>
  <c r="M82" i="54" s="1"/>
  <c r="M81" i="54"/>
  <c r="L81" i="54"/>
  <c r="L84" i="54" s="1"/>
  <c r="J81" i="54"/>
  <c r="F81" i="54"/>
  <c r="AF78" i="54"/>
  <c r="AE78" i="54"/>
  <c r="AD78" i="54"/>
  <c r="AC78" i="54"/>
  <c r="AB78" i="54"/>
  <c r="AA78" i="54"/>
  <c r="Y78" i="54"/>
  <c r="X78" i="54"/>
  <c r="W78" i="54"/>
  <c r="V78" i="54"/>
  <c r="U78" i="54"/>
  <c r="T78" i="54"/>
  <c r="S78" i="54"/>
  <c r="Q78" i="54"/>
  <c r="P78" i="54"/>
  <c r="O78" i="54"/>
  <c r="I78" i="54"/>
  <c r="H78" i="54"/>
  <c r="F78" i="54"/>
  <c r="E78" i="54"/>
  <c r="D78" i="54"/>
  <c r="L76" i="54"/>
  <c r="J76" i="54"/>
  <c r="F76" i="54"/>
  <c r="M76" i="54" s="1"/>
  <c r="L75" i="54"/>
  <c r="L78" i="54" s="1"/>
  <c r="J75" i="54"/>
  <c r="F75" i="54"/>
  <c r="AF72" i="54"/>
  <c r="AE72" i="54"/>
  <c r="AD72" i="54"/>
  <c r="AC72" i="54"/>
  <c r="AB72" i="54"/>
  <c r="AA72" i="54"/>
  <c r="Y72" i="54"/>
  <c r="X72" i="54"/>
  <c r="W72" i="54"/>
  <c r="V72" i="54"/>
  <c r="U72" i="54"/>
  <c r="T72" i="54"/>
  <c r="S72" i="54"/>
  <c r="Q72" i="54"/>
  <c r="P72" i="54"/>
  <c r="O72" i="54"/>
  <c r="L72" i="54"/>
  <c r="I72" i="54"/>
  <c r="H72" i="54"/>
  <c r="F72" i="54"/>
  <c r="E72" i="54"/>
  <c r="D72" i="54"/>
  <c r="M70" i="54"/>
  <c r="L70" i="54"/>
  <c r="J70" i="54"/>
  <c r="F70" i="54"/>
  <c r="L69" i="54"/>
  <c r="J69" i="54"/>
  <c r="J72" i="54" s="1"/>
  <c r="F69" i="54"/>
  <c r="M69" i="54" s="1"/>
  <c r="AF66" i="54"/>
  <c r="AE66" i="54"/>
  <c r="AD66" i="54"/>
  <c r="AC66" i="54"/>
  <c r="AB66" i="54"/>
  <c r="AA66" i="54"/>
  <c r="Y66" i="54"/>
  <c r="X66" i="54"/>
  <c r="W66" i="54"/>
  <c r="V66" i="54"/>
  <c r="U66" i="54"/>
  <c r="T66" i="54"/>
  <c r="S66" i="54"/>
  <c r="Q66" i="54"/>
  <c r="P66" i="54"/>
  <c r="O66" i="54"/>
  <c r="I66" i="54"/>
  <c r="H66" i="54"/>
  <c r="E66" i="54"/>
  <c r="D66" i="54"/>
  <c r="M64" i="54"/>
  <c r="L64" i="54"/>
  <c r="J64" i="54"/>
  <c r="F64" i="54"/>
  <c r="L63" i="54"/>
  <c r="J63" i="54"/>
  <c r="F63" i="54"/>
  <c r="M63" i="54" s="1"/>
  <c r="AC63" i="54" s="1"/>
  <c r="L62" i="54"/>
  <c r="L66" i="54" s="1"/>
  <c r="J62" i="54"/>
  <c r="F62" i="54"/>
  <c r="M61" i="54"/>
  <c r="L61" i="54"/>
  <c r="J61" i="54"/>
  <c r="F61" i="54"/>
  <c r="F66" i="54" s="1"/>
  <c r="AF58" i="54"/>
  <c r="AE58" i="54"/>
  <c r="AD58" i="54"/>
  <c r="AC58" i="54"/>
  <c r="AB58" i="54"/>
  <c r="AA58" i="54"/>
  <c r="Y58" i="54"/>
  <c r="X58" i="54"/>
  <c r="W58" i="54"/>
  <c r="V58" i="54"/>
  <c r="U58" i="54"/>
  <c r="T58" i="54"/>
  <c r="S58" i="54"/>
  <c r="Q58" i="54"/>
  <c r="P58" i="54"/>
  <c r="O58" i="54"/>
  <c r="L58" i="54"/>
  <c r="I58" i="54"/>
  <c r="H58" i="54"/>
  <c r="E58" i="54"/>
  <c r="D58" i="54"/>
  <c r="L57" i="54"/>
  <c r="J57" i="54"/>
  <c r="F57" i="54"/>
  <c r="M57" i="54" s="1"/>
  <c r="L56" i="54"/>
  <c r="J56" i="54"/>
  <c r="F56" i="54"/>
  <c r="M56" i="54" s="1"/>
  <c r="M55" i="54"/>
  <c r="L55" i="54"/>
  <c r="J55" i="54"/>
  <c r="F55" i="54"/>
  <c r="M54" i="54"/>
  <c r="L54" i="54"/>
  <c r="J54" i="54"/>
  <c r="F54" i="54"/>
  <c r="L53" i="54"/>
  <c r="J53" i="54"/>
  <c r="F53" i="54"/>
  <c r="AF50" i="54"/>
  <c r="AE50" i="54"/>
  <c r="AD50" i="54"/>
  <c r="AC50" i="54"/>
  <c r="AB50" i="54"/>
  <c r="AA50" i="54"/>
  <c r="Y50" i="54"/>
  <c r="X50" i="54"/>
  <c r="X110" i="54" s="1"/>
  <c r="W50" i="54"/>
  <c r="V50" i="54"/>
  <c r="U50" i="54"/>
  <c r="T50" i="54"/>
  <c r="S50" i="54"/>
  <c r="Q50" i="54"/>
  <c r="P50" i="54"/>
  <c r="O50" i="54"/>
  <c r="L50" i="54"/>
  <c r="I50" i="54"/>
  <c r="H50" i="54"/>
  <c r="E50" i="54"/>
  <c r="D50" i="54"/>
  <c r="L49" i="54"/>
  <c r="J49" i="54"/>
  <c r="F49" i="54"/>
  <c r="L48" i="54"/>
  <c r="J48" i="54"/>
  <c r="F48" i="54"/>
  <c r="M48" i="54" s="1"/>
  <c r="L47" i="54"/>
  <c r="J47" i="54"/>
  <c r="M47" i="54" s="1"/>
  <c r="F47" i="54"/>
  <c r="L46" i="54"/>
  <c r="J46" i="54"/>
  <c r="M46" i="54" s="1"/>
  <c r="F46" i="54"/>
  <c r="M45" i="54"/>
  <c r="L45" i="54"/>
  <c r="J45" i="54"/>
  <c r="J50" i="54" s="1"/>
  <c r="F45" i="54"/>
  <c r="AF42" i="54"/>
  <c r="AE42" i="54"/>
  <c r="AD42" i="54"/>
  <c r="AC42" i="54"/>
  <c r="AB42" i="54"/>
  <c r="AA42" i="54"/>
  <c r="Y42" i="54"/>
  <c r="X42" i="54"/>
  <c r="W42" i="54"/>
  <c r="W110" i="54" s="1"/>
  <c r="V42" i="54"/>
  <c r="U42" i="54"/>
  <c r="T42" i="54"/>
  <c r="S42" i="54"/>
  <c r="Q42" i="54"/>
  <c r="P42" i="54"/>
  <c r="O42" i="54"/>
  <c r="I42" i="54"/>
  <c r="I110" i="54" s="1"/>
  <c r="H42" i="54"/>
  <c r="E42" i="54"/>
  <c r="D42" i="54"/>
  <c r="M41" i="54"/>
  <c r="L41" i="54"/>
  <c r="J41" i="54"/>
  <c r="F41" i="54"/>
  <c r="L40" i="54"/>
  <c r="J40" i="54"/>
  <c r="F40" i="54"/>
  <c r="M40" i="54" s="1"/>
  <c r="M39" i="54"/>
  <c r="L39" i="54"/>
  <c r="J39" i="54"/>
  <c r="F39" i="54"/>
  <c r="M38" i="54"/>
  <c r="L38" i="54"/>
  <c r="J38" i="54"/>
  <c r="F38" i="54"/>
  <c r="L37" i="54"/>
  <c r="J37" i="54"/>
  <c r="F37" i="54"/>
  <c r="M37" i="54" s="1"/>
  <c r="M36" i="54"/>
  <c r="L36" i="54"/>
  <c r="L42" i="54" s="1"/>
  <c r="J36" i="54"/>
  <c r="F36" i="54"/>
  <c r="M35" i="54"/>
  <c r="L35" i="54"/>
  <c r="J35" i="54"/>
  <c r="F35" i="54"/>
  <c r="L34" i="54"/>
  <c r="J34" i="54"/>
  <c r="F34" i="54"/>
  <c r="M34" i="54" s="1"/>
  <c r="L33" i="54"/>
  <c r="J33" i="54"/>
  <c r="M33" i="54" s="1"/>
  <c r="F33" i="54"/>
  <c r="L32" i="54"/>
  <c r="J32" i="54"/>
  <c r="F32" i="54"/>
  <c r="M32" i="54" s="1"/>
  <c r="L31" i="54"/>
  <c r="J31" i="54"/>
  <c r="F31" i="54"/>
  <c r="AF28" i="54"/>
  <c r="AF110" i="54" s="1"/>
  <c r="AE28" i="54"/>
  <c r="AE110" i="54" s="1"/>
  <c r="AB28" i="54"/>
  <c r="AA28" i="54"/>
  <c r="Y28" i="54"/>
  <c r="Y110" i="54" s="1"/>
  <c r="X28" i="54"/>
  <c r="W28" i="54"/>
  <c r="V28" i="54"/>
  <c r="U28" i="54"/>
  <c r="T28" i="54"/>
  <c r="S28" i="54"/>
  <c r="S110" i="54" s="1"/>
  <c r="Q28" i="54"/>
  <c r="Q110" i="54" s="1"/>
  <c r="P28" i="54"/>
  <c r="O28" i="54"/>
  <c r="I28" i="54"/>
  <c r="H28" i="54"/>
  <c r="E28" i="54"/>
  <c r="D28" i="54"/>
  <c r="M26" i="54"/>
  <c r="L26" i="54"/>
  <c r="J26" i="54"/>
  <c r="F26" i="54"/>
  <c r="L25" i="54"/>
  <c r="J25" i="54"/>
  <c r="M25" i="54" s="1"/>
  <c r="AD25" i="54" s="1"/>
  <c r="AD28" i="54" s="1"/>
  <c r="F25" i="54"/>
  <c r="L24" i="54"/>
  <c r="J24" i="54"/>
  <c r="M24" i="54" s="1"/>
  <c r="F24" i="54"/>
  <c r="M23" i="54"/>
  <c r="L23" i="54"/>
  <c r="J23" i="54"/>
  <c r="F23" i="54"/>
  <c r="L22" i="54"/>
  <c r="J22" i="54"/>
  <c r="M22" i="54" s="1"/>
  <c r="F22" i="54"/>
  <c r="L21" i="54"/>
  <c r="J21" i="54"/>
  <c r="F21" i="54"/>
  <c r="M21" i="54" s="1"/>
  <c r="M20" i="54"/>
  <c r="AC20" i="54" s="1"/>
  <c r="L20" i="54"/>
  <c r="J20" i="54"/>
  <c r="F20" i="54"/>
  <c r="L19" i="54"/>
  <c r="J19" i="54"/>
  <c r="F19" i="54"/>
  <c r="M19" i="54" s="1"/>
  <c r="AC18" i="54"/>
  <c r="L18" i="54"/>
  <c r="J18" i="54"/>
  <c r="M18" i="54" s="1"/>
  <c r="F18" i="54"/>
  <c r="L17" i="54"/>
  <c r="J17" i="54"/>
  <c r="F17" i="54"/>
  <c r="M17" i="54" s="1"/>
  <c r="L16" i="54"/>
  <c r="J16" i="54"/>
  <c r="F16" i="54"/>
  <c r="AC15" i="54"/>
  <c r="AC28" i="54" s="1"/>
  <c r="AC110" i="54" s="1"/>
  <c r="L15" i="54"/>
  <c r="J15" i="54"/>
  <c r="M15" i="54" s="1"/>
  <c r="F15" i="54"/>
  <c r="L14" i="54"/>
  <c r="J14" i="54"/>
  <c r="F14" i="54"/>
  <c r="M14" i="54" s="1"/>
  <c r="L13" i="54"/>
  <c r="J13" i="54"/>
  <c r="F13" i="54"/>
  <c r="M12" i="54"/>
  <c r="L12" i="54"/>
  <c r="J12" i="54"/>
  <c r="F12" i="54"/>
  <c r="L11" i="54"/>
  <c r="J11" i="54"/>
  <c r="F11" i="54"/>
  <c r="M11" i="54" s="1"/>
  <c r="J118" i="53"/>
  <c r="J117" i="53"/>
  <c r="J115" i="53"/>
  <c r="J114" i="53"/>
  <c r="AF108" i="53"/>
  <c r="AE108" i="53"/>
  <c r="AD108" i="53"/>
  <c r="AC108" i="53"/>
  <c r="AB108" i="53"/>
  <c r="AA108" i="53"/>
  <c r="Y108" i="53"/>
  <c r="Y110" i="53" s="1"/>
  <c r="X108" i="53"/>
  <c r="W108" i="53"/>
  <c r="V108" i="53"/>
  <c r="U108" i="53"/>
  <c r="T108" i="53"/>
  <c r="S108" i="53"/>
  <c r="Q108" i="53"/>
  <c r="P108" i="53"/>
  <c r="O108" i="53"/>
  <c r="L108" i="53"/>
  <c r="J108" i="53"/>
  <c r="I108" i="53"/>
  <c r="H108" i="53"/>
  <c r="F108" i="53"/>
  <c r="E108" i="53"/>
  <c r="D108" i="53"/>
  <c r="M106" i="53"/>
  <c r="L106" i="53"/>
  <c r="J106" i="53"/>
  <c r="F106" i="53"/>
  <c r="AF103" i="53"/>
  <c r="AE103" i="53"/>
  <c r="AD103" i="53"/>
  <c r="AC103" i="53"/>
  <c r="AB103" i="53"/>
  <c r="AA103" i="53"/>
  <c r="Y103" i="53"/>
  <c r="X103" i="53"/>
  <c r="W103" i="53"/>
  <c r="V103" i="53"/>
  <c r="U103" i="53"/>
  <c r="T103" i="53"/>
  <c r="S103" i="53"/>
  <c r="Q103" i="53"/>
  <c r="P103" i="53"/>
  <c r="O103" i="53"/>
  <c r="O110" i="53" s="1"/>
  <c r="L103" i="53"/>
  <c r="I103" i="53"/>
  <c r="H103" i="53"/>
  <c r="E103" i="53"/>
  <c r="D103" i="53"/>
  <c r="L101" i="53"/>
  <c r="J101" i="53"/>
  <c r="F101" i="53"/>
  <c r="M101" i="53" s="1"/>
  <c r="L100" i="53"/>
  <c r="J100" i="53"/>
  <c r="J103" i="53" s="1"/>
  <c r="F100" i="53"/>
  <c r="AF97" i="53"/>
  <c r="AE97" i="53"/>
  <c r="AD97" i="53"/>
  <c r="AC97" i="53"/>
  <c r="AB97" i="53"/>
  <c r="AA97" i="53"/>
  <c r="Y97" i="53"/>
  <c r="X97" i="53"/>
  <c r="W97" i="53"/>
  <c r="V97" i="53"/>
  <c r="U97" i="53"/>
  <c r="T97" i="53"/>
  <c r="S97" i="53"/>
  <c r="Q97" i="53"/>
  <c r="P97" i="53"/>
  <c r="O97" i="53"/>
  <c r="I97" i="53"/>
  <c r="H97" i="53"/>
  <c r="E97" i="53"/>
  <c r="D97" i="53"/>
  <c r="L95" i="53"/>
  <c r="J95" i="53"/>
  <c r="M95" i="53" s="1"/>
  <c r="F95" i="53"/>
  <c r="F97" i="53" s="1"/>
  <c r="M94" i="53"/>
  <c r="L94" i="53"/>
  <c r="L97" i="53" s="1"/>
  <c r="J94" i="53"/>
  <c r="F94" i="53"/>
  <c r="L93" i="53"/>
  <c r="J93" i="53"/>
  <c r="F93" i="53"/>
  <c r="AF90" i="53"/>
  <c r="AE90" i="53"/>
  <c r="AD90" i="53"/>
  <c r="AC90" i="53"/>
  <c r="AB90" i="53"/>
  <c r="AA90" i="53"/>
  <c r="Y90" i="53"/>
  <c r="X90" i="53"/>
  <c r="W90" i="53"/>
  <c r="V90" i="53"/>
  <c r="U90" i="53"/>
  <c r="T90" i="53"/>
  <c r="S90" i="53"/>
  <c r="Q90" i="53"/>
  <c r="P90" i="53"/>
  <c r="O90" i="53"/>
  <c r="I90" i="53"/>
  <c r="H90" i="53"/>
  <c r="E90" i="53"/>
  <c r="D90" i="53"/>
  <c r="L88" i="53"/>
  <c r="L90" i="53" s="1"/>
  <c r="J88" i="53"/>
  <c r="F88" i="53"/>
  <c r="M88" i="53" s="1"/>
  <c r="L87" i="53"/>
  <c r="J87" i="53"/>
  <c r="F87" i="53"/>
  <c r="AF84" i="53"/>
  <c r="AE84" i="53"/>
  <c r="AD84" i="53"/>
  <c r="AC84" i="53"/>
  <c r="AB84" i="53"/>
  <c r="AA84" i="53"/>
  <c r="Y84" i="53"/>
  <c r="X84" i="53"/>
  <c r="W84" i="53"/>
  <c r="V84" i="53"/>
  <c r="U84" i="53"/>
  <c r="T84" i="53"/>
  <c r="S84" i="53"/>
  <c r="Q84" i="53"/>
  <c r="P84" i="53"/>
  <c r="O84" i="53"/>
  <c r="I84" i="53"/>
  <c r="H84" i="53"/>
  <c r="E84" i="53"/>
  <c r="D84" i="53"/>
  <c r="L82" i="53"/>
  <c r="J82" i="53"/>
  <c r="J84" i="53" s="1"/>
  <c r="F82" i="53"/>
  <c r="M81" i="53"/>
  <c r="L81" i="53"/>
  <c r="L84" i="53" s="1"/>
  <c r="J81" i="53"/>
  <c r="F81" i="53"/>
  <c r="AF78" i="53"/>
  <c r="AE78" i="53"/>
  <c r="AD78" i="53"/>
  <c r="AC78" i="53"/>
  <c r="AB78" i="53"/>
  <c r="AA78" i="53"/>
  <c r="Y78" i="53"/>
  <c r="X78" i="53"/>
  <c r="W78" i="53"/>
  <c r="V78" i="53"/>
  <c r="U78" i="53"/>
  <c r="T78" i="53"/>
  <c r="S78" i="53"/>
  <c r="Q78" i="53"/>
  <c r="P78" i="53"/>
  <c r="O78" i="53"/>
  <c r="L78" i="53"/>
  <c r="J78" i="53"/>
  <c r="I78" i="53"/>
  <c r="H78" i="53"/>
  <c r="E78" i="53"/>
  <c r="D78" i="53"/>
  <c r="L76" i="53"/>
  <c r="J76" i="53"/>
  <c r="F76" i="53"/>
  <c r="AA75" i="53"/>
  <c r="M75" i="53"/>
  <c r="L75" i="53"/>
  <c r="J75" i="53"/>
  <c r="F75" i="53"/>
  <c r="AF72" i="53"/>
  <c r="AE72" i="53"/>
  <c r="AD72" i="53"/>
  <c r="AC72" i="53"/>
  <c r="AB72" i="53"/>
  <c r="AA72" i="53"/>
  <c r="Y72" i="53"/>
  <c r="X72" i="53"/>
  <c r="W72" i="53"/>
  <c r="V72" i="53"/>
  <c r="U72" i="53"/>
  <c r="T72" i="53"/>
  <c r="S72" i="53"/>
  <c r="Q72" i="53"/>
  <c r="P72" i="53"/>
  <c r="O72" i="53"/>
  <c r="J72" i="53"/>
  <c r="I72" i="53"/>
  <c r="I110" i="53" s="1"/>
  <c r="H72" i="53"/>
  <c r="F72" i="53"/>
  <c r="E72" i="53"/>
  <c r="D72" i="53"/>
  <c r="M70" i="53"/>
  <c r="L70" i="53"/>
  <c r="J70" i="53"/>
  <c r="F70" i="53"/>
  <c r="L69" i="53"/>
  <c r="L72" i="53" s="1"/>
  <c r="J69" i="53"/>
  <c r="F69" i="53"/>
  <c r="M69" i="53" s="1"/>
  <c r="AF66" i="53"/>
  <c r="AE66" i="53"/>
  <c r="AD66" i="53"/>
  <c r="AC66" i="53"/>
  <c r="AB66" i="53"/>
  <c r="AA66" i="53"/>
  <c r="Y66" i="53"/>
  <c r="X66" i="53"/>
  <c r="W66" i="53"/>
  <c r="V66" i="53"/>
  <c r="U66" i="53"/>
  <c r="T66" i="53"/>
  <c r="S66" i="53"/>
  <c r="Q66" i="53"/>
  <c r="P66" i="53"/>
  <c r="O66" i="53"/>
  <c r="I66" i="53"/>
  <c r="H66" i="53"/>
  <c r="E66" i="53"/>
  <c r="D66" i="53"/>
  <c r="M64" i="53"/>
  <c r="L64" i="53"/>
  <c r="J64" i="53"/>
  <c r="F64" i="53"/>
  <c r="M63" i="53"/>
  <c r="L63" i="53"/>
  <c r="J63" i="53"/>
  <c r="F63" i="53"/>
  <c r="L62" i="53"/>
  <c r="J62" i="53"/>
  <c r="F62" i="53"/>
  <c r="M62" i="53" s="1"/>
  <c r="L61" i="53"/>
  <c r="L66" i="53" s="1"/>
  <c r="J61" i="53"/>
  <c r="F61" i="53"/>
  <c r="M61" i="53" s="1"/>
  <c r="AF58" i="53"/>
  <c r="AE58" i="53"/>
  <c r="AD58" i="53"/>
  <c r="AC58" i="53"/>
  <c r="AB58" i="53"/>
  <c r="AA58" i="53"/>
  <c r="Y58" i="53"/>
  <c r="X58" i="53"/>
  <c r="W58" i="53"/>
  <c r="V58" i="53"/>
  <c r="U58" i="53"/>
  <c r="T58" i="53"/>
  <c r="S58" i="53"/>
  <c r="Q58" i="53"/>
  <c r="P58" i="53"/>
  <c r="O58" i="53"/>
  <c r="I58" i="53"/>
  <c r="H58" i="53"/>
  <c r="F58" i="53"/>
  <c r="E58" i="53"/>
  <c r="D58" i="53"/>
  <c r="L57" i="53"/>
  <c r="J57" i="53"/>
  <c r="F57" i="53"/>
  <c r="M57" i="53" s="1"/>
  <c r="M56" i="53"/>
  <c r="L56" i="53"/>
  <c r="J56" i="53"/>
  <c r="F56" i="53"/>
  <c r="L55" i="53"/>
  <c r="J55" i="53"/>
  <c r="M55" i="53" s="1"/>
  <c r="F55" i="53"/>
  <c r="M54" i="53"/>
  <c r="L54" i="53"/>
  <c r="J54" i="53"/>
  <c r="F54" i="53"/>
  <c r="L53" i="53"/>
  <c r="J53" i="53"/>
  <c r="F53" i="53"/>
  <c r="AF50" i="53"/>
  <c r="AE50" i="53"/>
  <c r="AD50" i="53"/>
  <c r="AC50" i="53"/>
  <c r="AB50" i="53"/>
  <c r="AA50" i="53"/>
  <c r="Y50" i="53"/>
  <c r="X50" i="53"/>
  <c r="W50" i="53"/>
  <c r="V50" i="53"/>
  <c r="U50" i="53"/>
  <c r="T50" i="53"/>
  <c r="S50" i="53"/>
  <c r="Q50" i="53"/>
  <c r="P50" i="53"/>
  <c r="O50" i="53"/>
  <c r="I50" i="53"/>
  <c r="H50" i="53"/>
  <c r="E50" i="53"/>
  <c r="D50" i="53"/>
  <c r="M49" i="53"/>
  <c r="L49" i="53"/>
  <c r="J49" i="53"/>
  <c r="F49" i="53"/>
  <c r="M48" i="53"/>
  <c r="L48" i="53"/>
  <c r="J48" i="53"/>
  <c r="F48" i="53"/>
  <c r="L47" i="53"/>
  <c r="J47" i="53"/>
  <c r="F47" i="53"/>
  <c r="M47" i="53" s="1"/>
  <c r="M46" i="53"/>
  <c r="L46" i="53"/>
  <c r="J46" i="53"/>
  <c r="F46" i="53"/>
  <c r="L45" i="53"/>
  <c r="L50" i="53" s="1"/>
  <c r="J45" i="53"/>
  <c r="M45" i="53" s="1"/>
  <c r="F45" i="53"/>
  <c r="AF42" i="53"/>
  <c r="AE42" i="53"/>
  <c r="AD42" i="53"/>
  <c r="AC42" i="53"/>
  <c r="AB42" i="53"/>
  <c r="AA42" i="53"/>
  <c r="Y42" i="53"/>
  <c r="X42" i="53"/>
  <c r="W42" i="53"/>
  <c r="V42" i="53"/>
  <c r="U42" i="53"/>
  <c r="T42" i="53"/>
  <c r="S42" i="53"/>
  <c r="Q42" i="53"/>
  <c r="P42" i="53"/>
  <c r="O42" i="53"/>
  <c r="I42" i="53"/>
  <c r="H42" i="53"/>
  <c r="E42" i="53"/>
  <c r="D42" i="53"/>
  <c r="L41" i="53"/>
  <c r="J41" i="53"/>
  <c r="F41" i="53"/>
  <c r="L40" i="53"/>
  <c r="J40" i="53"/>
  <c r="F40" i="53"/>
  <c r="M39" i="53"/>
  <c r="L39" i="53"/>
  <c r="J39" i="53"/>
  <c r="F39" i="53"/>
  <c r="L38" i="53"/>
  <c r="J38" i="53"/>
  <c r="F38" i="53"/>
  <c r="M38" i="53" s="1"/>
  <c r="L37" i="53"/>
  <c r="J37" i="53"/>
  <c r="F37" i="53"/>
  <c r="M37" i="53" s="1"/>
  <c r="L36" i="53"/>
  <c r="J36" i="53"/>
  <c r="M36" i="53" s="1"/>
  <c r="F36" i="53"/>
  <c r="M35" i="53"/>
  <c r="L35" i="53"/>
  <c r="J35" i="53"/>
  <c r="F35" i="53"/>
  <c r="L34" i="53"/>
  <c r="J34" i="53"/>
  <c r="F34" i="53"/>
  <c r="M34" i="53" s="1"/>
  <c r="M33" i="53"/>
  <c r="L33" i="53"/>
  <c r="J33" i="53"/>
  <c r="F33" i="53"/>
  <c r="M32" i="53"/>
  <c r="L32" i="53"/>
  <c r="J32" i="53"/>
  <c r="F32" i="53"/>
  <c r="L31" i="53"/>
  <c r="J31" i="53"/>
  <c r="F31" i="53"/>
  <c r="AF28" i="53"/>
  <c r="AE28" i="53"/>
  <c r="AD28" i="53"/>
  <c r="AC28" i="53"/>
  <c r="AB28" i="53"/>
  <c r="Y28" i="53"/>
  <c r="X28" i="53"/>
  <c r="W28" i="53"/>
  <c r="V28" i="53"/>
  <c r="U28" i="53"/>
  <c r="T28" i="53"/>
  <c r="S28" i="53"/>
  <c r="Q28" i="53"/>
  <c r="P28" i="53"/>
  <c r="O28" i="53"/>
  <c r="I28" i="53"/>
  <c r="H28" i="53"/>
  <c r="E28" i="53"/>
  <c r="D28" i="53"/>
  <c r="L26" i="53"/>
  <c r="J26" i="53"/>
  <c r="F26" i="53"/>
  <c r="M26" i="53" s="1"/>
  <c r="M25" i="53"/>
  <c r="L25" i="53"/>
  <c r="J25" i="53"/>
  <c r="F25" i="53"/>
  <c r="L24" i="53"/>
  <c r="J24" i="53"/>
  <c r="F24" i="53"/>
  <c r="M24" i="53" s="1"/>
  <c r="L23" i="53"/>
  <c r="J23" i="53"/>
  <c r="F23" i="53"/>
  <c r="M23" i="53" s="1"/>
  <c r="M22" i="53"/>
  <c r="L22" i="53"/>
  <c r="J22" i="53"/>
  <c r="F22" i="53"/>
  <c r="L21" i="53"/>
  <c r="J21" i="53"/>
  <c r="F21" i="53"/>
  <c r="M21" i="53" s="1"/>
  <c r="L20" i="53"/>
  <c r="J20" i="53"/>
  <c r="F20" i="53"/>
  <c r="M19" i="53"/>
  <c r="L19" i="53"/>
  <c r="J19" i="53"/>
  <c r="F19" i="53"/>
  <c r="M18" i="53"/>
  <c r="L18" i="53"/>
  <c r="J18" i="53"/>
  <c r="F18" i="53"/>
  <c r="L17" i="53"/>
  <c r="J17" i="53"/>
  <c r="F17" i="53"/>
  <c r="M17" i="53" s="1"/>
  <c r="L16" i="53"/>
  <c r="J16" i="53"/>
  <c r="F16" i="53"/>
  <c r="M16" i="53" s="1"/>
  <c r="M15" i="53"/>
  <c r="AA15" i="53" s="1"/>
  <c r="L15" i="53"/>
  <c r="J15" i="53"/>
  <c r="F15" i="53"/>
  <c r="L14" i="53"/>
  <c r="J14" i="53"/>
  <c r="F14" i="53"/>
  <c r="M14" i="53" s="1"/>
  <c r="M13" i="53"/>
  <c r="AA13" i="53" s="1"/>
  <c r="L13" i="53"/>
  <c r="J13" i="53"/>
  <c r="F13" i="53"/>
  <c r="M12" i="53"/>
  <c r="L12" i="53"/>
  <c r="J12" i="53"/>
  <c r="F12" i="53"/>
  <c r="M11" i="53"/>
  <c r="L11" i="53"/>
  <c r="J11" i="53"/>
  <c r="F11" i="53"/>
  <c r="J118" i="52"/>
  <c r="J117" i="52"/>
  <c r="J115" i="52"/>
  <c r="J114" i="52"/>
  <c r="AF108" i="52"/>
  <c r="AE108" i="52"/>
  <c r="AD108" i="52"/>
  <c r="AD110" i="52" s="1"/>
  <c r="AC108" i="52"/>
  <c r="AB108" i="52"/>
  <c r="AA108" i="52"/>
  <c r="Y108" i="52"/>
  <c r="X108" i="52"/>
  <c r="W108" i="52"/>
  <c r="V108" i="52"/>
  <c r="U108" i="52"/>
  <c r="T108" i="52"/>
  <c r="S108" i="52"/>
  <c r="Q108" i="52"/>
  <c r="P108" i="52"/>
  <c r="O108" i="52"/>
  <c r="J108" i="52"/>
  <c r="I108" i="52"/>
  <c r="H108" i="52"/>
  <c r="F108" i="52"/>
  <c r="E108" i="52"/>
  <c r="D108" i="52"/>
  <c r="AH106" i="52"/>
  <c r="M106" i="52"/>
  <c r="M108" i="52" s="1"/>
  <c r="L106" i="52"/>
  <c r="L108" i="52" s="1"/>
  <c r="J106" i="52"/>
  <c r="F106" i="52"/>
  <c r="AF103" i="52"/>
  <c r="AE103" i="52"/>
  <c r="AD103" i="52"/>
  <c r="AC103" i="52"/>
  <c r="AB103" i="52"/>
  <c r="AA103" i="52"/>
  <c r="Y103" i="52"/>
  <c r="X103" i="52"/>
  <c r="W103" i="52"/>
  <c r="V103" i="52"/>
  <c r="U103" i="52"/>
  <c r="T103" i="52"/>
  <c r="S103" i="52"/>
  <c r="Q103" i="52"/>
  <c r="P103" i="52"/>
  <c r="O103" i="52"/>
  <c r="J103" i="52"/>
  <c r="I103" i="52"/>
  <c r="H103" i="52"/>
  <c r="F103" i="52"/>
  <c r="E103" i="52"/>
  <c r="D103" i="52"/>
  <c r="M101" i="52"/>
  <c r="L101" i="52"/>
  <c r="J101" i="52"/>
  <c r="F101" i="52"/>
  <c r="L100" i="52"/>
  <c r="J100" i="52"/>
  <c r="F100" i="52"/>
  <c r="M100" i="52" s="1"/>
  <c r="AF97" i="52"/>
  <c r="AE97" i="52"/>
  <c r="AD97" i="52"/>
  <c r="AC97" i="52"/>
  <c r="AB97" i="52"/>
  <c r="AA97" i="52"/>
  <c r="Y97" i="52"/>
  <c r="X97" i="52"/>
  <c r="W97" i="52"/>
  <c r="V97" i="52"/>
  <c r="U97" i="52"/>
  <c r="T97" i="52"/>
  <c r="S97" i="52"/>
  <c r="Q97" i="52"/>
  <c r="P97" i="52"/>
  <c r="O97" i="52"/>
  <c r="I97" i="52"/>
  <c r="H97" i="52"/>
  <c r="E97" i="52"/>
  <c r="D97" i="52"/>
  <c r="L95" i="52"/>
  <c r="L97" i="52" s="1"/>
  <c r="J95" i="52"/>
  <c r="J97" i="52" s="1"/>
  <c r="F95" i="52"/>
  <c r="M94" i="52"/>
  <c r="L94" i="52"/>
  <c r="J94" i="52"/>
  <c r="F94" i="52"/>
  <c r="L93" i="52"/>
  <c r="J93" i="52"/>
  <c r="F93" i="52"/>
  <c r="AF90" i="52"/>
  <c r="AE90" i="52"/>
  <c r="AD90" i="52"/>
  <c r="AC90" i="52"/>
  <c r="AB90" i="52"/>
  <c r="AA90" i="52"/>
  <c r="Y90" i="52"/>
  <c r="X90" i="52"/>
  <c r="W90" i="52"/>
  <c r="V90" i="52"/>
  <c r="U90" i="52"/>
  <c r="T90" i="52"/>
  <c r="S90" i="52"/>
  <c r="Q90" i="52"/>
  <c r="Q110" i="52" s="1"/>
  <c r="P90" i="52"/>
  <c r="O90" i="52"/>
  <c r="I90" i="52"/>
  <c r="H90" i="52"/>
  <c r="E90" i="52"/>
  <c r="D90" i="52"/>
  <c r="M88" i="52"/>
  <c r="L88" i="52"/>
  <c r="J88" i="52"/>
  <c r="F88" i="52"/>
  <c r="M87" i="52"/>
  <c r="L87" i="52"/>
  <c r="J87" i="52"/>
  <c r="J90" i="52" s="1"/>
  <c r="F87" i="52"/>
  <c r="F90" i="52" s="1"/>
  <c r="AF84" i="52"/>
  <c r="AE84" i="52"/>
  <c r="AD84" i="52"/>
  <c r="AC84" i="52"/>
  <c r="AB84" i="52"/>
  <c r="AA84" i="52"/>
  <c r="Y84" i="52"/>
  <c r="X84" i="52"/>
  <c r="W84" i="52"/>
  <c r="V84" i="52"/>
  <c r="U84" i="52"/>
  <c r="T84" i="52"/>
  <c r="S84" i="52"/>
  <c r="Q84" i="52"/>
  <c r="P84" i="52"/>
  <c r="O84" i="52"/>
  <c r="L84" i="52"/>
  <c r="I84" i="52"/>
  <c r="H84" i="52"/>
  <c r="E84" i="52"/>
  <c r="D84" i="52"/>
  <c r="L82" i="52"/>
  <c r="J82" i="52"/>
  <c r="F82" i="52"/>
  <c r="M82" i="52" s="1"/>
  <c r="L81" i="52"/>
  <c r="J81" i="52"/>
  <c r="J84" i="52" s="1"/>
  <c r="F81" i="52"/>
  <c r="AF78" i="52"/>
  <c r="AE78" i="52"/>
  <c r="AD78" i="52"/>
  <c r="AC78" i="52"/>
  <c r="AB78" i="52"/>
  <c r="Y78" i="52"/>
  <c r="X78" i="52"/>
  <c r="W78" i="52"/>
  <c r="V78" i="52"/>
  <c r="U78" i="52"/>
  <c r="T78" i="52"/>
  <c r="S78" i="52"/>
  <c r="Q78" i="52"/>
  <c r="P78" i="52"/>
  <c r="O78" i="52"/>
  <c r="J78" i="52"/>
  <c r="I78" i="52"/>
  <c r="H78" i="52"/>
  <c r="E78" i="52"/>
  <c r="D78" i="52"/>
  <c r="L76" i="52"/>
  <c r="J76" i="52"/>
  <c r="F76" i="52"/>
  <c r="M76" i="52" s="1"/>
  <c r="AA75" i="52"/>
  <c r="AA78" i="52" s="1"/>
  <c r="M75" i="52"/>
  <c r="AH76" i="52" s="1"/>
  <c r="L75" i="52"/>
  <c r="L78" i="52" s="1"/>
  <c r="J75" i="52"/>
  <c r="F75" i="52"/>
  <c r="AF72" i="52"/>
  <c r="AE72" i="52"/>
  <c r="AD72" i="52"/>
  <c r="AC72" i="52"/>
  <c r="AB72" i="52"/>
  <c r="AA72" i="52"/>
  <c r="Y72" i="52"/>
  <c r="X72" i="52"/>
  <c r="W72" i="52"/>
  <c r="V72" i="52"/>
  <c r="U72" i="52"/>
  <c r="T72" i="52"/>
  <c r="S72" i="52"/>
  <c r="Q72" i="52"/>
  <c r="P72" i="52"/>
  <c r="O72" i="52"/>
  <c r="I72" i="52"/>
  <c r="H72" i="52"/>
  <c r="F72" i="52"/>
  <c r="E72" i="52"/>
  <c r="D72" i="52"/>
  <c r="M70" i="52"/>
  <c r="L70" i="52"/>
  <c r="J70" i="52"/>
  <c r="F70" i="52"/>
  <c r="L69" i="52"/>
  <c r="L72" i="52" s="1"/>
  <c r="J69" i="52"/>
  <c r="J72" i="52" s="1"/>
  <c r="F69" i="52"/>
  <c r="AF66" i="52"/>
  <c r="AE66" i="52"/>
  <c r="AD66" i="52"/>
  <c r="AC66" i="52"/>
  <c r="AB66" i="52"/>
  <c r="AA66" i="52"/>
  <c r="Y66" i="52"/>
  <c r="X66" i="52"/>
  <c r="W66" i="52"/>
  <c r="V66" i="52"/>
  <c r="U66" i="52"/>
  <c r="T66" i="52"/>
  <c r="S66" i="52"/>
  <c r="Q66" i="52"/>
  <c r="P66" i="52"/>
  <c r="O66" i="52"/>
  <c r="I66" i="52"/>
  <c r="H66" i="52"/>
  <c r="E66" i="52"/>
  <c r="D66" i="52"/>
  <c r="L64" i="52"/>
  <c r="J64" i="52"/>
  <c r="F64" i="52"/>
  <c r="M63" i="52"/>
  <c r="L63" i="52"/>
  <c r="J63" i="52"/>
  <c r="F63" i="52"/>
  <c r="F66" i="52" s="1"/>
  <c r="L62" i="52"/>
  <c r="J62" i="52"/>
  <c r="M62" i="52" s="1"/>
  <c r="F62" i="52"/>
  <c r="M61" i="52"/>
  <c r="L61" i="52"/>
  <c r="J61" i="52"/>
  <c r="F61" i="52"/>
  <c r="AF58" i="52"/>
  <c r="AE58" i="52"/>
  <c r="AD58" i="52"/>
  <c r="AC58" i="52"/>
  <c r="AB58" i="52"/>
  <c r="AA58" i="52"/>
  <c r="Y58" i="52"/>
  <c r="X58" i="52"/>
  <c r="W58" i="52"/>
  <c r="V58" i="52"/>
  <c r="U58" i="52"/>
  <c r="T58" i="52"/>
  <c r="S58" i="52"/>
  <c r="Q58" i="52"/>
  <c r="P58" i="52"/>
  <c r="O58" i="52"/>
  <c r="I58" i="52"/>
  <c r="H58" i="52"/>
  <c r="E58" i="52"/>
  <c r="D58" i="52"/>
  <c r="M57" i="52"/>
  <c r="L57" i="52"/>
  <c r="J57" i="52"/>
  <c r="F57" i="52"/>
  <c r="L56" i="52"/>
  <c r="J56" i="52"/>
  <c r="F56" i="52"/>
  <c r="M56" i="52" s="1"/>
  <c r="M55" i="52"/>
  <c r="L55" i="52"/>
  <c r="J55" i="52"/>
  <c r="F55" i="52"/>
  <c r="L54" i="52"/>
  <c r="J54" i="52"/>
  <c r="F54" i="52"/>
  <c r="M54" i="52" s="1"/>
  <c r="L53" i="52"/>
  <c r="L58" i="52" s="1"/>
  <c r="J53" i="52"/>
  <c r="J58" i="52" s="1"/>
  <c r="F53" i="52"/>
  <c r="AF50" i="52"/>
  <c r="AE50" i="52"/>
  <c r="AD50" i="52"/>
  <c r="AC50" i="52"/>
  <c r="AB50" i="52"/>
  <c r="AA50" i="52"/>
  <c r="Y50" i="52"/>
  <c r="X50" i="52"/>
  <c r="W50" i="52"/>
  <c r="V50" i="52"/>
  <c r="V110" i="52" s="1"/>
  <c r="U50" i="52"/>
  <c r="T50" i="52"/>
  <c r="T110" i="52" s="1"/>
  <c r="S50" i="52"/>
  <c r="Q50" i="52"/>
  <c r="P50" i="52"/>
  <c r="O50" i="52"/>
  <c r="I50" i="52"/>
  <c r="H50" i="52"/>
  <c r="E50" i="52"/>
  <c r="D50" i="52"/>
  <c r="L49" i="52"/>
  <c r="J49" i="52"/>
  <c r="F49" i="52"/>
  <c r="M49" i="52" s="1"/>
  <c r="L48" i="52"/>
  <c r="J48" i="52"/>
  <c r="F48" i="52"/>
  <c r="M48" i="52" s="1"/>
  <c r="L47" i="52"/>
  <c r="J47" i="52"/>
  <c r="J50" i="52" s="1"/>
  <c r="F47" i="52"/>
  <c r="L46" i="52"/>
  <c r="J46" i="52"/>
  <c r="F46" i="52"/>
  <c r="M46" i="52" s="1"/>
  <c r="L45" i="52"/>
  <c r="L50" i="52" s="1"/>
  <c r="J45" i="52"/>
  <c r="F45" i="52"/>
  <c r="M45" i="52" s="1"/>
  <c r="AF42" i="52"/>
  <c r="AE42" i="52"/>
  <c r="AD42" i="52"/>
  <c r="AC42" i="52"/>
  <c r="AB42" i="52"/>
  <c r="Y42" i="52"/>
  <c r="X42" i="52"/>
  <c r="W42" i="52"/>
  <c r="V42" i="52"/>
  <c r="U42" i="52"/>
  <c r="T42" i="52"/>
  <c r="S42" i="52"/>
  <c r="Q42" i="52"/>
  <c r="P42" i="52"/>
  <c r="O42" i="52"/>
  <c r="I42" i="52"/>
  <c r="H42" i="52"/>
  <c r="E42" i="52"/>
  <c r="D42" i="52"/>
  <c r="L41" i="52"/>
  <c r="J41" i="52"/>
  <c r="M41" i="52" s="1"/>
  <c r="F41" i="52"/>
  <c r="L40" i="52"/>
  <c r="J40" i="52"/>
  <c r="F40" i="52"/>
  <c r="M40" i="52" s="1"/>
  <c r="L39" i="52"/>
  <c r="J39" i="52"/>
  <c r="F39" i="52"/>
  <c r="M39" i="52" s="1"/>
  <c r="L38" i="52"/>
  <c r="J38" i="52"/>
  <c r="M38" i="52" s="1"/>
  <c r="F38" i="52"/>
  <c r="M37" i="52"/>
  <c r="L37" i="52"/>
  <c r="J37" i="52"/>
  <c r="F37" i="52"/>
  <c r="L36" i="52"/>
  <c r="J36" i="52"/>
  <c r="F36" i="52"/>
  <c r="M36" i="52" s="1"/>
  <c r="L35" i="52"/>
  <c r="J35" i="52"/>
  <c r="M35" i="52" s="1"/>
  <c r="F35" i="52"/>
  <c r="L34" i="52"/>
  <c r="J34" i="52"/>
  <c r="M34" i="52" s="1"/>
  <c r="AA34" i="52" s="1"/>
  <c r="F34" i="52"/>
  <c r="L33" i="52"/>
  <c r="J33" i="52"/>
  <c r="M33" i="52" s="1"/>
  <c r="F33" i="52"/>
  <c r="L32" i="52"/>
  <c r="J32" i="52"/>
  <c r="F32" i="52"/>
  <c r="AA31" i="52"/>
  <c r="L31" i="52"/>
  <c r="J31" i="52"/>
  <c r="F31" i="52"/>
  <c r="M31" i="52" s="1"/>
  <c r="AF28" i="52"/>
  <c r="AE28" i="52"/>
  <c r="AD28" i="52"/>
  <c r="AC28" i="52"/>
  <c r="AB28" i="52"/>
  <c r="Y28" i="52"/>
  <c r="X28" i="52"/>
  <c r="W28" i="52"/>
  <c r="W110" i="52" s="1"/>
  <c r="V28" i="52"/>
  <c r="U28" i="52"/>
  <c r="T28" i="52"/>
  <c r="S28" i="52"/>
  <c r="Q28" i="52"/>
  <c r="P28" i="52"/>
  <c r="O28" i="52"/>
  <c r="I28" i="52"/>
  <c r="H28" i="52"/>
  <c r="E28" i="52"/>
  <c r="D28" i="52"/>
  <c r="M26" i="52"/>
  <c r="AA26" i="52" s="1"/>
  <c r="L26" i="52"/>
  <c r="J26" i="52"/>
  <c r="F26" i="52"/>
  <c r="L25" i="52"/>
  <c r="J25" i="52"/>
  <c r="M25" i="52" s="1"/>
  <c r="F25" i="52"/>
  <c r="L24" i="52"/>
  <c r="J24" i="52"/>
  <c r="M24" i="52" s="1"/>
  <c r="F24" i="52"/>
  <c r="L23" i="52"/>
  <c r="J23" i="52"/>
  <c r="F23" i="52"/>
  <c r="M23" i="52" s="1"/>
  <c r="L22" i="52"/>
  <c r="J22" i="52"/>
  <c r="M22" i="52" s="1"/>
  <c r="F22" i="52"/>
  <c r="L21" i="52"/>
  <c r="J21" i="52"/>
  <c r="M21" i="52" s="1"/>
  <c r="F21" i="52"/>
  <c r="L20" i="52"/>
  <c r="J20" i="52"/>
  <c r="M20" i="52" s="1"/>
  <c r="AA20" i="52" s="1"/>
  <c r="F20" i="52"/>
  <c r="M19" i="52"/>
  <c r="L19" i="52"/>
  <c r="J19" i="52"/>
  <c r="F19" i="52"/>
  <c r="L18" i="52"/>
  <c r="J18" i="52"/>
  <c r="F18" i="52"/>
  <c r="L17" i="52"/>
  <c r="J17" i="52"/>
  <c r="F17" i="52"/>
  <c r="M17" i="52" s="1"/>
  <c r="L16" i="52"/>
  <c r="J16" i="52"/>
  <c r="M16" i="52" s="1"/>
  <c r="F16" i="52"/>
  <c r="L15" i="52"/>
  <c r="J15" i="52"/>
  <c r="M15" i="52" s="1"/>
  <c r="AA15" i="52" s="1"/>
  <c r="F15" i="52"/>
  <c r="L14" i="52"/>
  <c r="J14" i="52"/>
  <c r="F14" i="52"/>
  <c r="AA13" i="52"/>
  <c r="M13" i="52"/>
  <c r="L13" i="52"/>
  <c r="J13" i="52"/>
  <c r="F13" i="52"/>
  <c r="L12" i="52"/>
  <c r="J12" i="52"/>
  <c r="F12" i="52"/>
  <c r="L11" i="52"/>
  <c r="J11" i="52"/>
  <c r="F11" i="52"/>
  <c r="J118" i="51"/>
  <c r="J117" i="51"/>
  <c r="J115" i="51"/>
  <c r="J114" i="51"/>
  <c r="P110" i="51"/>
  <c r="O110" i="51"/>
  <c r="AF108" i="51"/>
  <c r="AE108" i="51"/>
  <c r="AD108" i="51"/>
  <c r="AC108" i="51"/>
  <c r="AB108" i="51"/>
  <c r="AA108" i="51"/>
  <c r="Y108" i="51"/>
  <c r="X108" i="51"/>
  <c r="W108" i="51"/>
  <c r="V108" i="51"/>
  <c r="U108" i="51"/>
  <c r="T108" i="51"/>
  <c r="S108" i="51"/>
  <c r="Q108" i="51"/>
  <c r="P108" i="51"/>
  <c r="O108" i="51"/>
  <c r="L108" i="51"/>
  <c r="J108" i="51"/>
  <c r="I108" i="51"/>
  <c r="H108" i="51"/>
  <c r="F108" i="51"/>
  <c r="E108" i="51"/>
  <c r="D108" i="51"/>
  <c r="AH106" i="51"/>
  <c r="M106" i="51"/>
  <c r="M108" i="51" s="1"/>
  <c r="L106" i="51"/>
  <c r="J106" i="51"/>
  <c r="F106" i="51"/>
  <c r="AF103" i="51"/>
  <c r="AE103" i="51"/>
  <c r="AD103" i="51"/>
  <c r="AC103" i="51"/>
  <c r="AB103" i="51"/>
  <c r="AA103" i="51"/>
  <c r="Y103" i="51"/>
  <c r="X103" i="51"/>
  <c r="W103" i="51"/>
  <c r="V103" i="51"/>
  <c r="U103" i="51"/>
  <c r="T103" i="51"/>
  <c r="S103" i="51"/>
  <c r="Q103" i="51"/>
  <c r="P103" i="51"/>
  <c r="O103" i="51"/>
  <c r="I103" i="51"/>
  <c r="H103" i="51"/>
  <c r="F103" i="51"/>
  <c r="E103" i="51"/>
  <c r="D103" i="51"/>
  <c r="L101" i="51"/>
  <c r="J101" i="51"/>
  <c r="F101" i="51"/>
  <c r="M101" i="51" s="1"/>
  <c r="L100" i="51"/>
  <c r="L103" i="51" s="1"/>
  <c r="J100" i="51"/>
  <c r="J103" i="51" s="1"/>
  <c r="F100" i="51"/>
  <c r="AF97" i="51"/>
  <c r="AE97" i="51"/>
  <c r="AC97" i="51"/>
  <c r="AB97" i="51"/>
  <c r="AA97" i="51"/>
  <c r="Y97" i="51"/>
  <c r="X97" i="51"/>
  <c r="W97" i="51"/>
  <c r="V97" i="51"/>
  <c r="U97" i="51"/>
  <c r="T97" i="51"/>
  <c r="S97" i="51"/>
  <c r="Q97" i="51"/>
  <c r="P97" i="51"/>
  <c r="O97" i="51"/>
  <c r="I97" i="51"/>
  <c r="H97" i="51"/>
  <c r="E97" i="51"/>
  <c r="D97" i="51"/>
  <c r="L95" i="51"/>
  <c r="J95" i="51"/>
  <c r="J97" i="51" s="1"/>
  <c r="F95" i="51"/>
  <c r="M94" i="51"/>
  <c r="L94" i="51"/>
  <c r="J94" i="51"/>
  <c r="F94" i="51"/>
  <c r="L93" i="51"/>
  <c r="J93" i="51"/>
  <c r="F93" i="51"/>
  <c r="AF90" i="51"/>
  <c r="AE90" i="51"/>
  <c r="AD90" i="51"/>
  <c r="AC90" i="51"/>
  <c r="AB90" i="51"/>
  <c r="AA90" i="51"/>
  <c r="Y90" i="51"/>
  <c r="X90" i="51"/>
  <c r="W90" i="51"/>
  <c r="V90" i="51"/>
  <c r="U90" i="51"/>
  <c r="T90" i="51"/>
  <c r="S90" i="51"/>
  <c r="Q90" i="51"/>
  <c r="P90" i="51"/>
  <c r="O90" i="51"/>
  <c r="I90" i="51"/>
  <c r="H90" i="51"/>
  <c r="F90" i="51"/>
  <c r="E90" i="51"/>
  <c r="D90" i="51"/>
  <c r="L88" i="51"/>
  <c r="J88" i="51"/>
  <c r="F88" i="51"/>
  <c r="M88" i="51" s="1"/>
  <c r="M87" i="51"/>
  <c r="L87" i="51"/>
  <c r="L90" i="51" s="1"/>
  <c r="J87" i="51"/>
  <c r="J90" i="51" s="1"/>
  <c r="F87" i="51"/>
  <c r="AF84" i="51"/>
  <c r="AE84" i="51"/>
  <c r="AD84" i="51"/>
  <c r="AC84" i="51"/>
  <c r="AB84" i="51"/>
  <c r="AA84" i="51"/>
  <c r="Y84" i="51"/>
  <c r="X84" i="51"/>
  <c r="W84" i="51"/>
  <c r="V84" i="51"/>
  <c r="U84" i="51"/>
  <c r="T84" i="51"/>
  <c r="S84" i="51"/>
  <c r="Q84" i="51"/>
  <c r="P84" i="51"/>
  <c r="O84" i="51"/>
  <c r="L84" i="51"/>
  <c r="I84" i="51"/>
  <c r="H84" i="51"/>
  <c r="E84" i="51"/>
  <c r="D84" i="51"/>
  <c r="M82" i="51"/>
  <c r="L82" i="51"/>
  <c r="J82" i="51"/>
  <c r="F82" i="51"/>
  <c r="L81" i="51"/>
  <c r="J81" i="51"/>
  <c r="J84" i="51" s="1"/>
  <c r="F81" i="51"/>
  <c r="AF78" i="51"/>
  <c r="AE78" i="51"/>
  <c r="AD78" i="51"/>
  <c r="AB78" i="51"/>
  <c r="AA78" i="51"/>
  <c r="Y78" i="51"/>
  <c r="X78" i="51"/>
  <c r="W78" i="51"/>
  <c r="V78" i="51"/>
  <c r="U78" i="51"/>
  <c r="T78" i="51"/>
  <c r="S78" i="51"/>
  <c r="Q78" i="51"/>
  <c r="P78" i="51"/>
  <c r="O78" i="51"/>
  <c r="I78" i="51"/>
  <c r="H78" i="51"/>
  <c r="E78" i="51"/>
  <c r="D78" i="51"/>
  <c r="L76" i="51"/>
  <c r="J76" i="51"/>
  <c r="J78" i="51" s="1"/>
  <c r="F76" i="51"/>
  <c r="M75" i="51"/>
  <c r="L75" i="51"/>
  <c r="L78" i="51" s="1"/>
  <c r="J75" i="51"/>
  <c r="F75" i="51"/>
  <c r="AF72" i="51"/>
  <c r="AE72" i="51"/>
  <c r="AD72" i="51"/>
  <c r="AC72" i="51"/>
  <c r="AB72" i="51"/>
  <c r="AA72" i="51"/>
  <c r="Y72" i="51"/>
  <c r="X72" i="51"/>
  <c r="W72" i="51"/>
  <c r="V72" i="51"/>
  <c r="U72" i="51"/>
  <c r="T72" i="51"/>
  <c r="S72" i="51"/>
  <c r="Q72" i="51"/>
  <c r="P72" i="51"/>
  <c r="O72" i="51"/>
  <c r="L72" i="51"/>
  <c r="I72" i="51"/>
  <c r="H72" i="51"/>
  <c r="E72" i="51"/>
  <c r="D72" i="51"/>
  <c r="L70" i="51"/>
  <c r="J70" i="51"/>
  <c r="F70" i="51"/>
  <c r="M70" i="51" s="1"/>
  <c r="L69" i="51"/>
  <c r="J69" i="51"/>
  <c r="J72" i="51" s="1"/>
  <c r="F69" i="51"/>
  <c r="M69" i="51" s="1"/>
  <c r="AF66" i="51"/>
  <c r="AE66" i="51"/>
  <c r="AC66" i="51"/>
  <c r="AB66" i="51"/>
  <c r="AA66" i="51"/>
  <c r="Y66" i="51"/>
  <c r="X66" i="51"/>
  <c r="W66" i="51"/>
  <c r="V66" i="51"/>
  <c r="U66" i="51"/>
  <c r="T66" i="51"/>
  <c r="S66" i="51"/>
  <c r="Q66" i="51"/>
  <c r="P66" i="51"/>
  <c r="O66" i="51"/>
  <c r="I66" i="51"/>
  <c r="H66" i="51"/>
  <c r="E66" i="51"/>
  <c r="D66" i="51"/>
  <c r="M64" i="51"/>
  <c r="AD64" i="51" s="1"/>
  <c r="AD66" i="51" s="1"/>
  <c r="L64" i="51"/>
  <c r="J64" i="51"/>
  <c r="F64" i="51"/>
  <c r="L63" i="51"/>
  <c r="J63" i="51"/>
  <c r="M63" i="51" s="1"/>
  <c r="F63" i="51"/>
  <c r="L62" i="51"/>
  <c r="J62" i="51"/>
  <c r="F62" i="51"/>
  <c r="M62" i="51" s="1"/>
  <c r="L61" i="51"/>
  <c r="L66" i="51" s="1"/>
  <c r="J61" i="51"/>
  <c r="F61" i="51"/>
  <c r="AF58" i="51"/>
  <c r="AE58" i="51"/>
  <c r="AD58" i="51"/>
  <c r="AC58" i="51"/>
  <c r="AB58" i="51"/>
  <c r="AA58" i="51"/>
  <c r="Y58" i="51"/>
  <c r="Y110" i="51" s="1"/>
  <c r="X58" i="51"/>
  <c r="W58" i="51"/>
  <c r="V58" i="51"/>
  <c r="U58" i="51"/>
  <c r="T58" i="51"/>
  <c r="S58" i="51"/>
  <c r="Q58" i="51"/>
  <c r="P58" i="51"/>
  <c r="O58" i="51"/>
  <c r="I58" i="51"/>
  <c r="H58" i="51"/>
  <c r="E58" i="51"/>
  <c r="D58" i="51"/>
  <c r="M57" i="51"/>
  <c r="L57" i="51"/>
  <c r="J57" i="51"/>
  <c r="F57" i="51"/>
  <c r="L56" i="51"/>
  <c r="J56" i="51"/>
  <c r="F56" i="51"/>
  <c r="M56" i="51" s="1"/>
  <c r="L55" i="51"/>
  <c r="J55" i="51"/>
  <c r="F55" i="51"/>
  <c r="M55" i="51" s="1"/>
  <c r="L54" i="51"/>
  <c r="J54" i="51"/>
  <c r="J58" i="51" s="1"/>
  <c r="F54" i="51"/>
  <c r="L53" i="51"/>
  <c r="J53" i="51"/>
  <c r="F53" i="51"/>
  <c r="M53" i="51" s="1"/>
  <c r="AF50" i="51"/>
  <c r="AE50" i="51"/>
  <c r="AD50" i="51"/>
  <c r="AC50" i="51"/>
  <c r="AB50" i="51"/>
  <c r="AA50" i="51"/>
  <c r="Y50" i="51"/>
  <c r="X50" i="51"/>
  <c r="W50" i="51"/>
  <c r="V50" i="51"/>
  <c r="U50" i="51"/>
  <c r="T50" i="51"/>
  <c r="S50" i="51"/>
  <c r="Q50" i="51"/>
  <c r="P50" i="51"/>
  <c r="O50" i="51"/>
  <c r="L50" i="51"/>
  <c r="I50" i="51"/>
  <c r="H50" i="51"/>
  <c r="E50" i="51"/>
  <c r="D50" i="51"/>
  <c r="L49" i="51"/>
  <c r="J49" i="51"/>
  <c r="M49" i="51" s="1"/>
  <c r="F49" i="51"/>
  <c r="M48" i="51"/>
  <c r="L48" i="51"/>
  <c r="J48" i="51"/>
  <c r="F48" i="51"/>
  <c r="M47" i="51"/>
  <c r="L47" i="51"/>
  <c r="J47" i="51"/>
  <c r="F47" i="51"/>
  <c r="M46" i="51"/>
  <c r="L46" i="51"/>
  <c r="J46" i="51"/>
  <c r="F46" i="51"/>
  <c r="L45" i="51"/>
  <c r="J45" i="51"/>
  <c r="J50" i="51" s="1"/>
  <c r="F45" i="51"/>
  <c r="AE42" i="51"/>
  <c r="AD42" i="51"/>
  <c r="AC42" i="51"/>
  <c r="AB42" i="51"/>
  <c r="AA42" i="51"/>
  <c r="Y42" i="51"/>
  <c r="X42" i="51"/>
  <c r="W42" i="51"/>
  <c r="V42" i="51"/>
  <c r="U42" i="51"/>
  <c r="T42" i="51"/>
  <c r="S42" i="51"/>
  <c r="Q42" i="51"/>
  <c r="Q110" i="51" s="1"/>
  <c r="P42" i="51"/>
  <c r="O42" i="51"/>
  <c r="I42" i="51"/>
  <c r="H42" i="51"/>
  <c r="E42" i="51"/>
  <c r="D42" i="51"/>
  <c r="L41" i="51"/>
  <c r="J41" i="51"/>
  <c r="F41" i="51"/>
  <c r="M41" i="51" s="1"/>
  <c r="M40" i="51"/>
  <c r="L40" i="51"/>
  <c r="J40" i="51"/>
  <c r="F40" i="51"/>
  <c r="L39" i="51"/>
  <c r="J39" i="51"/>
  <c r="F39" i="51"/>
  <c r="L38" i="51"/>
  <c r="J38" i="51"/>
  <c r="F38" i="51"/>
  <c r="M38" i="51" s="1"/>
  <c r="M37" i="51"/>
  <c r="L37" i="51"/>
  <c r="J37" i="51"/>
  <c r="F37" i="51"/>
  <c r="L36" i="51"/>
  <c r="J36" i="51"/>
  <c r="F36" i="51"/>
  <c r="M36" i="51" s="1"/>
  <c r="L35" i="51"/>
  <c r="J35" i="51"/>
  <c r="F35" i="51"/>
  <c r="M35" i="51" s="1"/>
  <c r="M34" i="51"/>
  <c r="L34" i="51"/>
  <c r="J34" i="51"/>
  <c r="F34" i="51"/>
  <c r="L33" i="51"/>
  <c r="J33" i="51"/>
  <c r="F33" i="51"/>
  <c r="M33" i="51" s="1"/>
  <c r="L32" i="51"/>
  <c r="J32" i="51"/>
  <c r="F32" i="51"/>
  <c r="M32" i="51" s="1"/>
  <c r="M31" i="51"/>
  <c r="L31" i="51"/>
  <c r="L42" i="51" s="1"/>
  <c r="J31" i="51"/>
  <c r="F31" i="51"/>
  <c r="AE28" i="51"/>
  <c r="AB28" i="51"/>
  <c r="AB110" i="51" s="1"/>
  <c r="AA28" i="51"/>
  <c r="Y28" i="51"/>
  <c r="X28" i="51"/>
  <c r="W28" i="51"/>
  <c r="W110" i="51" s="1"/>
  <c r="V28" i="51"/>
  <c r="U28" i="51"/>
  <c r="T28" i="51"/>
  <c r="S28" i="51"/>
  <c r="Q28" i="51"/>
  <c r="P28" i="51"/>
  <c r="O28" i="51"/>
  <c r="I28" i="51"/>
  <c r="H28" i="51"/>
  <c r="E28" i="51"/>
  <c r="D28" i="51"/>
  <c r="D110" i="51" s="1"/>
  <c r="M26" i="51"/>
  <c r="L26" i="51"/>
  <c r="J26" i="51"/>
  <c r="F26" i="51"/>
  <c r="M25" i="51"/>
  <c r="L25" i="51"/>
  <c r="J25" i="51"/>
  <c r="F25" i="51"/>
  <c r="L24" i="51"/>
  <c r="J24" i="51"/>
  <c r="F24" i="51"/>
  <c r="M24" i="51" s="1"/>
  <c r="M23" i="51"/>
  <c r="L23" i="51"/>
  <c r="J23" i="51"/>
  <c r="F23" i="51"/>
  <c r="M22" i="51"/>
  <c r="L22" i="51"/>
  <c r="J22" i="51"/>
  <c r="F22" i="51"/>
  <c r="L21" i="51"/>
  <c r="J21" i="51"/>
  <c r="F21" i="51"/>
  <c r="M21" i="51" s="1"/>
  <c r="M20" i="51"/>
  <c r="AC20" i="51" s="1"/>
  <c r="L20" i="51"/>
  <c r="J20" i="51"/>
  <c r="F20" i="51"/>
  <c r="L19" i="51"/>
  <c r="J19" i="51"/>
  <c r="F19" i="51"/>
  <c r="M19" i="51" s="1"/>
  <c r="L18" i="51"/>
  <c r="J18" i="51"/>
  <c r="F18" i="51"/>
  <c r="M18" i="51" s="1"/>
  <c r="AF18" i="51" s="1"/>
  <c r="AF28" i="51" s="1"/>
  <c r="M17" i="51"/>
  <c r="L17" i="51"/>
  <c r="J17" i="51"/>
  <c r="F17" i="51"/>
  <c r="L16" i="51"/>
  <c r="J16" i="51"/>
  <c r="F16" i="51"/>
  <c r="M16" i="51" s="1"/>
  <c r="L15" i="51"/>
  <c r="J15" i="51"/>
  <c r="F15" i="51"/>
  <c r="M15" i="51" s="1"/>
  <c r="AD15" i="51" s="1"/>
  <c r="AD28" i="51" s="1"/>
  <c r="L14" i="51"/>
  <c r="J14" i="51"/>
  <c r="F14" i="51"/>
  <c r="M14" i="51" s="1"/>
  <c r="M13" i="51"/>
  <c r="AC13" i="51" s="1"/>
  <c r="L13" i="51"/>
  <c r="J13" i="51"/>
  <c r="F13" i="51"/>
  <c r="L12" i="51"/>
  <c r="J12" i="51"/>
  <c r="F12" i="51"/>
  <c r="M12" i="51" s="1"/>
  <c r="L11" i="51"/>
  <c r="J11" i="51"/>
  <c r="F11" i="51"/>
  <c r="J118" i="50"/>
  <c r="J117" i="50"/>
  <c r="J115" i="50"/>
  <c r="J114" i="50"/>
  <c r="AF108" i="50"/>
  <c r="AE108" i="50"/>
  <c r="AE110" i="50" s="1"/>
  <c r="AD108" i="50"/>
  <c r="AC108" i="50"/>
  <c r="AB108" i="50"/>
  <c r="AA108" i="50"/>
  <c r="Y108" i="50"/>
  <c r="X108" i="50"/>
  <c r="W108" i="50"/>
  <c r="V108" i="50"/>
  <c r="U108" i="50"/>
  <c r="T108" i="50"/>
  <c r="S108" i="50"/>
  <c r="Q108" i="50"/>
  <c r="P108" i="50"/>
  <c r="O108" i="50"/>
  <c r="L108" i="50"/>
  <c r="I108" i="50"/>
  <c r="H108" i="50"/>
  <c r="E108" i="50"/>
  <c r="D108" i="50"/>
  <c r="M106" i="50"/>
  <c r="M108" i="50" s="1"/>
  <c r="L106" i="50"/>
  <c r="J106" i="50"/>
  <c r="J108" i="50" s="1"/>
  <c r="F106" i="50"/>
  <c r="F108" i="50" s="1"/>
  <c r="AF103" i="50"/>
  <c r="AE103" i="50"/>
  <c r="AD103" i="50"/>
  <c r="AC103" i="50"/>
  <c r="AB103" i="50"/>
  <c r="AA103" i="50"/>
  <c r="Y103" i="50"/>
  <c r="X103" i="50"/>
  <c r="W103" i="50"/>
  <c r="V103" i="50"/>
  <c r="U103" i="50"/>
  <c r="T103" i="50"/>
  <c r="S103" i="50"/>
  <c r="Q103" i="50"/>
  <c r="P103" i="50"/>
  <c r="O103" i="50"/>
  <c r="I103" i="50"/>
  <c r="H103" i="50"/>
  <c r="E103" i="50"/>
  <c r="D103" i="50"/>
  <c r="L101" i="50"/>
  <c r="L103" i="50" s="1"/>
  <c r="J101" i="50"/>
  <c r="F101" i="50"/>
  <c r="L100" i="50"/>
  <c r="J100" i="50"/>
  <c r="F100" i="50"/>
  <c r="AF97" i="50"/>
  <c r="AE97" i="50"/>
  <c r="AD97" i="50"/>
  <c r="AC97" i="50"/>
  <c r="AB97" i="50"/>
  <c r="AA97" i="50"/>
  <c r="Y97" i="50"/>
  <c r="X97" i="50"/>
  <c r="W97" i="50"/>
  <c r="V97" i="50"/>
  <c r="U97" i="50"/>
  <c r="T97" i="50"/>
  <c r="S97" i="50"/>
  <c r="Q97" i="50"/>
  <c r="P97" i="50"/>
  <c r="O97" i="50"/>
  <c r="L97" i="50"/>
  <c r="J97" i="50"/>
  <c r="I97" i="50"/>
  <c r="H97" i="50"/>
  <c r="E97" i="50"/>
  <c r="D97" i="50"/>
  <c r="M95" i="50"/>
  <c r="L95" i="50"/>
  <c r="J95" i="50"/>
  <c r="F95" i="50"/>
  <c r="AH94" i="50"/>
  <c r="M94" i="50"/>
  <c r="M97" i="50" s="1"/>
  <c r="L94" i="50"/>
  <c r="J94" i="50"/>
  <c r="F94" i="50"/>
  <c r="M93" i="50"/>
  <c r="AH93" i="50" s="1"/>
  <c r="L93" i="50"/>
  <c r="J93" i="50"/>
  <c r="F93" i="50"/>
  <c r="F97" i="50" s="1"/>
  <c r="AF90" i="50"/>
  <c r="AE90" i="50"/>
  <c r="AD90" i="50"/>
  <c r="AC90" i="50"/>
  <c r="AB90" i="50"/>
  <c r="AA90" i="50"/>
  <c r="Y90" i="50"/>
  <c r="X90" i="50"/>
  <c r="W90" i="50"/>
  <c r="V90" i="50"/>
  <c r="U90" i="50"/>
  <c r="T90" i="50"/>
  <c r="S90" i="50"/>
  <c r="Q90" i="50"/>
  <c r="P90" i="50"/>
  <c r="O90" i="50"/>
  <c r="I90" i="50"/>
  <c r="H90" i="50"/>
  <c r="E90" i="50"/>
  <c r="D90" i="50"/>
  <c r="L88" i="50"/>
  <c r="J88" i="50"/>
  <c r="F88" i="50"/>
  <c r="M88" i="50" s="1"/>
  <c r="L87" i="50"/>
  <c r="L90" i="50" s="1"/>
  <c r="J87" i="50"/>
  <c r="J90" i="50" s="1"/>
  <c r="F87" i="50"/>
  <c r="AF84" i="50"/>
  <c r="AE84" i="50"/>
  <c r="AD84" i="50"/>
  <c r="AC84" i="50"/>
  <c r="AB84" i="50"/>
  <c r="AA84" i="50"/>
  <c r="Y84" i="50"/>
  <c r="X84" i="50"/>
  <c r="W84" i="50"/>
  <c r="V84" i="50"/>
  <c r="U84" i="50"/>
  <c r="T84" i="50"/>
  <c r="S84" i="50"/>
  <c r="Q84" i="50"/>
  <c r="P84" i="50"/>
  <c r="O84" i="50"/>
  <c r="J84" i="50"/>
  <c r="I84" i="50"/>
  <c r="H84" i="50"/>
  <c r="F84" i="50"/>
  <c r="E84" i="50"/>
  <c r="D84" i="50"/>
  <c r="L82" i="50"/>
  <c r="J82" i="50"/>
  <c r="F82" i="50"/>
  <c r="M82" i="50" s="1"/>
  <c r="L81" i="50"/>
  <c r="L84" i="50" s="1"/>
  <c r="J81" i="50"/>
  <c r="F81" i="50"/>
  <c r="M81" i="50" s="1"/>
  <c r="AF78" i="50"/>
  <c r="AE78" i="50"/>
  <c r="AD78" i="50"/>
  <c r="AC78" i="50"/>
  <c r="AB78" i="50"/>
  <c r="AA78" i="50"/>
  <c r="Y78" i="50"/>
  <c r="X78" i="50"/>
  <c r="W78" i="50"/>
  <c r="V78" i="50"/>
  <c r="U78" i="50"/>
  <c r="T78" i="50"/>
  <c r="S78" i="50"/>
  <c r="Q78" i="50"/>
  <c r="P78" i="50"/>
  <c r="O78" i="50"/>
  <c r="I78" i="50"/>
  <c r="H78" i="50"/>
  <c r="F78" i="50"/>
  <c r="E78" i="50"/>
  <c r="D78" i="50"/>
  <c r="L76" i="50"/>
  <c r="J76" i="50"/>
  <c r="F76" i="50"/>
  <c r="L75" i="50"/>
  <c r="J75" i="50"/>
  <c r="J78" i="50" s="1"/>
  <c r="F75" i="50"/>
  <c r="M75" i="50" s="1"/>
  <c r="AF72" i="50"/>
  <c r="AE72" i="50"/>
  <c r="AD72" i="50"/>
  <c r="AC72" i="50"/>
  <c r="AB72" i="50"/>
  <c r="AA72" i="50"/>
  <c r="Y72" i="50"/>
  <c r="X72" i="50"/>
  <c r="W72" i="50"/>
  <c r="V72" i="50"/>
  <c r="U72" i="50"/>
  <c r="T72" i="50"/>
  <c r="S72" i="50"/>
  <c r="Q72" i="50"/>
  <c r="P72" i="50"/>
  <c r="O72" i="50"/>
  <c r="M72" i="50"/>
  <c r="L72" i="50"/>
  <c r="J72" i="50"/>
  <c r="I72" i="50"/>
  <c r="H72" i="50"/>
  <c r="E72" i="50"/>
  <c r="D72" i="50"/>
  <c r="L70" i="50"/>
  <c r="J70" i="50"/>
  <c r="F70" i="50"/>
  <c r="M70" i="50" s="1"/>
  <c r="AH69" i="50" s="1"/>
  <c r="M69" i="50"/>
  <c r="L69" i="50"/>
  <c r="J69" i="50"/>
  <c r="F69" i="50"/>
  <c r="AF66" i="50"/>
  <c r="AE66" i="50"/>
  <c r="AD66" i="50"/>
  <c r="AC66" i="50"/>
  <c r="AB66" i="50"/>
  <c r="AA66" i="50"/>
  <c r="Y66" i="50"/>
  <c r="X66" i="50"/>
  <c r="W66" i="50"/>
  <c r="V66" i="50"/>
  <c r="U66" i="50"/>
  <c r="T66" i="50"/>
  <c r="S66" i="50"/>
  <c r="Q66" i="50"/>
  <c r="P66" i="50"/>
  <c r="O66" i="50"/>
  <c r="I66" i="50"/>
  <c r="H66" i="50"/>
  <c r="E66" i="50"/>
  <c r="D66" i="50"/>
  <c r="L64" i="50"/>
  <c r="J64" i="50"/>
  <c r="F64" i="50"/>
  <c r="M64" i="50" s="1"/>
  <c r="L63" i="50"/>
  <c r="J63" i="50"/>
  <c r="F63" i="50"/>
  <c r="M63" i="50" s="1"/>
  <c r="L62" i="50"/>
  <c r="J62" i="50"/>
  <c r="J66" i="50" s="1"/>
  <c r="F62" i="50"/>
  <c r="L61" i="50"/>
  <c r="J61" i="50"/>
  <c r="M61" i="50" s="1"/>
  <c r="F61" i="50"/>
  <c r="AF58" i="50"/>
  <c r="AE58" i="50"/>
  <c r="AD58" i="50"/>
  <c r="AC58" i="50"/>
  <c r="AB58" i="50"/>
  <c r="AB110" i="50" s="1"/>
  <c r="AA58" i="50"/>
  <c r="Y58" i="50"/>
  <c r="X58" i="50"/>
  <c r="W58" i="50"/>
  <c r="V58" i="50"/>
  <c r="U58" i="50"/>
  <c r="T58" i="50"/>
  <c r="S58" i="50"/>
  <c r="Q58" i="50"/>
  <c r="P58" i="50"/>
  <c r="O58" i="50"/>
  <c r="L58" i="50"/>
  <c r="J58" i="50"/>
  <c r="I58" i="50"/>
  <c r="H58" i="50"/>
  <c r="E58" i="50"/>
  <c r="D58" i="50"/>
  <c r="L57" i="50"/>
  <c r="J57" i="50"/>
  <c r="M57" i="50" s="1"/>
  <c r="F57" i="50"/>
  <c r="L56" i="50"/>
  <c r="J56" i="50"/>
  <c r="M56" i="50" s="1"/>
  <c r="F56" i="50"/>
  <c r="L55" i="50"/>
  <c r="J55" i="50"/>
  <c r="M55" i="50" s="1"/>
  <c r="F55" i="50"/>
  <c r="L54" i="50"/>
  <c r="J54" i="50"/>
  <c r="F54" i="50"/>
  <c r="M54" i="50" s="1"/>
  <c r="M53" i="50"/>
  <c r="L53" i="50"/>
  <c r="J53" i="50"/>
  <c r="F53" i="50"/>
  <c r="AF50" i="50"/>
  <c r="AE50" i="50"/>
  <c r="AD50" i="50"/>
  <c r="AC50" i="50"/>
  <c r="AB50" i="50"/>
  <c r="Y50" i="50"/>
  <c r="X50" i="50"/>
  <c r="W50" i="50"/>
  <c r="V50" i="50"/>
  <c r="U50" i="50"/>
  <c r="T50" i="50"/>
  <c r="S50" i="50"/>
  <c r="Q50" i="50"/>
  <c r="P50" i="50"/>
  <c r="O50" i="50"/>
  <c r="I50" i="50"/>
  <c r="H50" i="50"/>
  <c r="F50" i="50"/>
  <c r="E50" i="50"/>
  <c r="D50" i="50"/>
  <c r="M49" i="50"/>
  <c r="L49" i="50"/>
  <c r="J49" i="50"/>
  <c r="F49" i="50"/>
  <c r="L48" i="50"/>
  <c r="J48" i="50"/>
  <c r="F48" i="50"/>
  <c r="L47" i="50"/>
  <c r="J47" i="50"/>
  <c r="M47" i="50" s="1"/>
  <c r="AA47" i="50" s="1"/>
  <c r="F47" i="50"/>
  <c r="L46" i="50"/>
  <c r="J46" i="50"/>
  <c r="F46" i="50"/>
  <c r="M46" i="50" s="1"/>
  <c r="AA46" i="50" s="1"/>
  <c r="L45" i="50"/>
  <c r="L50" i="50" s="1"/>
  <c r="J45" i="50"/>
  <c r="J50" i="50" s="1"/>
  <c r="F45" i="50"/>
  <c r="AF42" i="50"/>
  <c r="AE42" i="50"/>
  <c r="AD42" i="50"/>
  <c r="AC42" i="50"/>
  <c r="AB42" i="50"/>
  <c r="Y42" i="50"/>
  <c r="X42" i="50"/>
  <c r="W42" i="50"/>
  <c r="V42" i="50"/>
  <c r="U42" i="50"/>
  <c r="T42" i="50"/>
  <c r="S42" i="50"/>
  <c r="Q42" i="50"/>
  <c r="P42" i="50"/>
  <c r="O42" i="50"/>
  <c r="I42" i="50"/>
  <c r="H42" i="50"/>
  <c r="E42" i="50"/>
  <c r="D42" i="50"/>
  <c r="M41" i="50"/>
  <c r="L41" i="50"/>
  <c r="J41" i="50"/>
  <c r="F41" i="50"/>
  <c r="L40" i="50"/>
  <c r="J40" i="50"/>
  <c r="F40" i="50"/>
  <c r="M40" i="50" s="1"/>
  <c r="M39" i="50"/>
  <c r="L39" i="50"/>
  <c r="J39" i="50"/>
  <c r="F39" i="50"/>
  <c r="L38" i="50"/>
  <c r="J38" i="50"/>
  <c r="F38" i="50"/>
  <c r="M38" i="50" s="1"/>
  <c r="AA38" i="50" s="1"/>
  <c r="L37" i="50"/>
  <c r="J37" i="50"/>
  <c r="F37" i="50"/>
  <c r="M36" i="50"/>
  <c r="AA36" i="50" s="1"/>
  <c r="L36" i="50"/>
  <c r="J36" i="50"/>
  <c r="F36" i="50"/>
  <c r="L35" i="50"/>
  <c r="J35" i="50"/>
  <c r="F35" i="50"/>
  <c r="M35" i="50" s="1"/>
  <c r="L34" i="50"/>
  <c r="J34" i="50"/>
  <c r="F34" i="50"/>
  <c r="AA33" i="50"/>
  <c r="M33" i="50"/>
  <c r="L33" i="50"/>
  <c r="J33" i="50"/>
  <c r="F33" i="50"/>
  <c r="L32" i="50"/>
  <c r="J32" i="50"/>
  <c r="F32" i="50"/>
  <c r="M32" i="50" s="1"/>
  <c r="AA32" i="50" s="1"/>
  <c r="M31" i="50"/>
  <c r="L31" i="50"/>
  <c r="J31" i="50"/>
  <c r="F31" i="50"/>
  <c r="AF28" i="50"/>
  <c r="AE28" i="50"/>
  <c r="AD28" i="50"/>
  <c r="AC28" i="50"/>
  <c r="AB28" i="50"/>
  <c r="AA28" i="50"/>
  <c r="Y28" i="50"/>
  <c r="X28" i="50"/>
  <c r="X110" i="50" s="1"/>
  <c r="W28" i="50"/>
  <c r="W110" i="50" s="1"/>
  <c r="V28" i="50"/>
  <c r="V110" i="50" s="1"/>
  <c r="U28" i="50"/>
  <c r="T28" i="50"/>
  <c r="S28" i="50"/>
  <c r="Q28" i="50"/>
  <c r="P28" i="50"/>
  <c r="O28" i="50"/>
  <c r="I28" i="50"/>
  <c r="H28" i="50"/>
  <c r="E28" i="50"/>
  <c r="D28" i="50"/>
  <c r="L26" i="50"/>
  <c r="J26" i="50"/>
  <c r="F26" i="50"/>
  <c r="M26" i="50" s="1"/>
  <c r="L25" i="50"/>
  <c r="J25" i="50"/>
  <c r="F25" i="50"/>
  <c r="M24" i="50"/>
  <c r="L24" i="50"/>
  <c r="J24" i="50"/>
  <c r="F24" i="50"/>
  <c r="L23" i="50"/>
  <c r="J23" i="50"/>
  <c r="F23" i="50"/>
  <c r="M23" i="50" s="1"/>
  <c r="L22" i="50"/>
  <c r="J22" i="50"/>
  <c r="F22" i="50"/>
  <c r="M22" i="50" s="1"/>
  <c r="M21" i="50"/>
  <c r="L21" i="50"/>
  <c r="J21" i="50"/>
  <c r="F21" i="50"/>
  <c r="L20" i="50"/>
  <c r="J20" i="50"/>
  <c r="F20" i="50"/>
  <c r="M20" i="50" s="1"/>
  <c r="L19" i="50"/>
  <c r="J19" i="50"/>
  <c r="F19" i="50"/>
  <c r="M18" i="50"/>
  <c r="L18" i="50"/>
  <c r="J18" i="50"/>
  <c r="F18" i="50"/>
  <c r="L17" i="50"/>
  <c r="J17" i="50"/>
  <c r="F17" i="50"/>
  <c r="M17" i="50" s="1"/>
  <c r="L16" i="50"/>
  <c r="J16" i="50"/>
  <c r="F16" i="50"/>
  <c r="M15" i="50"/>
  <c r="L15" i="50"/>
  <c r="J15" i="50"/>
  <c r="F15" i="50"/>
  <c r="L14" i="50"/>
  <c r="J14" i="50"/>
  <c r="F14" i="50"/>
  <c r="M14" i="50" s="1"/>
  <c r="L13" i="50"/>
  <c r="J13" i="50"/>
  <c r="F13" i="50"/>
  <c r="M13" i="50" s="1"/>
  <c r="M12" i="50"/>
  <c r="L12" i="50"/>
  <c r="J12" i="50"/>
  <c r="F12" i="50"/>
  <c r="L11" i="50"/>
  <c r="L28" i="50" s="1"/>
  <c r="J11" i="50"/>
  <c r="F11" i="50"/>
  <c r="M11" i="50" s="1"/>
  <c r="J118" i="49"/>
  <c r="J117" i="49"/>
  <c r="J115" i="49"/>
  <c r="J114" i="49"/>
  <c r="T110" i="49"/>
  <c r="AF108" i="49"/>
  <c r="AE108" i="49"/>
  <c r="AD108" i="49"/>
  <c r="AC108" i="49"/>
  <c r="AB108" i="49"/>
  <c r="AA108" i="49"/>
  <c r="Y108" i="49"/>
  <c r="X108" i="49"/>
  <c r="W108" i="49"/>
  <c r="V108" i="49"/>
  <c r="U108" i="49"/>
  <c r="T108" i="49"/>
  <c r="S108" i="49"/>
  <c r="Q108" i="49"/>
  <c r="P108" i="49"/>
  <c r="O108" i="49"/>
  <c r="L108" i="49"/>
  <c r="J108" i="49"/>
  <c r="I108" i="49"/>
  <c r="H108" i="49"/>
  <c r="F108" i="49"/>
  <c r="E108" i="49"/>
  <c r="D108" i="49"/>
  <c r="L106" i="49"/>
  <c r="J106" i="49"/>
  <c r="F106" i="49"/>
  <c r="M106" i="49" s="1"/>
  <c r="AF103" i="49"/>
  <c r="AE103" i="49"/>
  <c r="AD103" i="49"/>
  <c r="AC103" i="49"/>
  <c r="AB103" i="49"/>
  <c r="AA103" i="49"/>
  <c r="Y103" i="49"/>
  <c r="X103" i="49"/>
  <c r="W103" i="49"/>
  <c r="V103" i="49"/>
  <c r="U103" i="49"/>
  <c r="T103" i="49"/>
  <c r="S103" i="49"/>
  <c r="Q103" i="49"/>
  <c r="P103" i="49"/>
  <c r="O103" i="49"/>
  <c r="L103" i="49"/>
  <c r="I103" i="49"/>
  <c r="H103" i="49"/>
  <c r="E103" i="49"/>
  <c r="D103" i="49"/>
  <c r="L101" i="49"/>
  <c r="J101" i="49"/>
  <c r="J103" i="49" s="1"/>
  <c r="F101" i="49"/>
  <c r="M100" i="49"/>
  <c r="L100" i="49"/>
  <c r="J100" i="49"/>
  <c r="F100" i="49"/>
  <c r="AF97" i="49"/>
  <c r="AE97" i="49"/>
  <c r="AD97" i="49"/>
  <c r="AC97" i="49"/>
  <c r="AB97" i="49"/>
  <c r="AA97" i="49"/>
  <c r="Y97" i="49"/>
  <c r="X97" i="49"/>
  <c r="W97" i="49"/>
  <c r="V97" i="49"/>
  <c r="U97" i="49"/>
  <c r="T97" i="49"/>
  <c r="S97" i="49"/>
  <c r="Q97" i="49"/>
  <c r="P97" i="49"/>
  <c r="O97" i="49"/>
  <c r="L97" i="49"/>
  <c r="J97" i="49"/>
  <c r="I97" i="49"/>
  <c r="H97" i="49"/>
  <c r="E97" i="49"/>
  <c r="D97" i="49"/>
  <c r="L95" i="49"/>
  <c r="J95" i="49"/>
  <c r="F95" i="49"/>
  <c r="M95" i="49" s="1"/>
  <c r="L94" i="49"/>
  <c r="J94" i="49"/>
  <c r="F94" i="49"/>
  <c r="L93" i="49"/>
  <c r="J93" i="49"/>
  <c r="F93" i="49"/>
  <c r="M93" i="49" s="1"/>
  <c r="AF90" i="49"/>
  <c r="AE90" i="49"/>
  <c r="AD90" i="49"/>
  <c r="AC90" i="49"/>
  <c r="AB90" i="49"/>
  <c r="AA90" i="49"/>
  <c r="Y90" i="49"/>
  <c r="X90" i="49"/>
  <c r="W90" i="49"/>
  <c r="V90" i="49"/>
  <c r="U90" i="49"/>
  <c r="T90" i="49"/>
  <c r="S90" i="49"/>
  <c r="Q90" i="49"/>
  <c r="P90" i="49"/>
  <c r="O90" i="49"/>
  <c r="L90" i="49"/>
  <c r="J90" i="49"/>
  <c r="I90" i="49"/>
  <c r="H90" i="49"/>
  <c r="E90" i="49"/>
  <c r="D90" i="49"/>
  <c r="L88" i="49"/>
  <c r="J88" i="49"/>
  <c r="F88" i="49"/>
  <c r="M87" i="49"/>
  <c r="L87" i="49"/>
  <c r="J87" i="49"/>
  <c r="F87" i="49"/>
  <c r="F90" i="49" s="1"/>
  <c r="AF84" i="49"/>
  <c r="AE84" i="49"/>
  <c r="AD84" i="49"/>
  <c r="AC84" i="49"/>
  <c r="AB84" i="49"/>
  <c r="AA84" i="49"/>
  <c r="Y84" i="49"/>
  <c r="X84" i="49"/>
  <c r="W84" i="49"/>
  <c r="V84" i="49"/>
  <c r="U84" i="49"/>
  <c r="T84" i="49"/>
  <c r="S84" i="49"/>
  <c r="Q84" i="49"/>
  <c r="P84" i="49"/>
  <c r="O84" i="49"/>
  <c r="I84" i="49"/>
  <c r="H84" i="49"/>
  <c r="E84" i="49"/>
  <c r="D84" i="49"/>
  <c r="M82" i="49"/>
  <c r="L82" i="49"/>
  <c r="J82" i="49"/>
  <c r="F82" i="49"/>
  <c r="AH81" i="49"/>
  <c r="M81" i="49"/>
  <c r="L81" i="49"/>
  <c r="L84" i="49" s="1"/>
  <c r="J81" i="49"/>
  <c r="J84" i="49" s="1"/>
  <c r="F81" i="49"/>
  <c r="F84" i="49" s="1"/>
  <c r="AF78" i="49"/>
  <c r="AE78" i="49"/>
  <c r="AD78" i="49"/>
  <c r="AC78" i="49"/>
  <c r="AB78" i="49"/>
  <c r="Y78" i="49"/>
  <c r="X78" i="49"/>
  <c r="W78" i="49"/>
  <c r="V78" i="49"/>
  <c r="U78" i="49"/>
  <c r="T78" i="49"/>
  <c r="S78" i="49"/>
  <c r="Q78" i="49"/>
  <c r="P78" i="49"/>
  <c r="O78" i="49"/>
  <c r="I78" i="49"/>
  <c r="H78" i="49"/>
  <c r="F78" i="49"/>
  <c r="E78" i="49"/>
  <c r="D78" i="49"/>
  <c r="L76" i="49"/>
  <c r="J76" i="49"/>
  <c r="F76" i="49"/>
  <c r="M76" i="49" s="1"/>
  <c r="L75" i="49"/>
  <c r="L78" i="49" s="1"/>
  <c r="J75" i="49"/>
  <c r="J78" i="49" s="1"/>
  <c r="F75" i="49"/>
  <c r="M75" i="49" s="1"/>
  <c r="AF72" i="49"/>
  <c r="AE72" i="49"/>
  <c r="AD72" i="49"/>
  <c r="AC72" i="49"/>
  <c r="AB72" i="49"/>
  <c r="AA72" i="49"/>
  <c r="Y72" i="49"/>
  <c r="X72" i="49"/>
  <c r="W72" i="49"/>
  <c r="V72" i="49"/>
  <c r="U72" i="49"/>
  <c r="T72" i="49"/>
  <c r="S72" i="49"/>
  <c r="Q72" i="49"/>
  <c r="P72" i="49"/>
  <c r="O72" i="49"/>
  <c r="I72" i="49"/>
  <c r="H72" i="49"/>
  <c r="E72" i="49"/>
  <c r="D72" i="49"/>
  <c r="L70" i="49"/>
  <c r="J70" i="49"/>
  <c r="F70" i="49"/>
  <c r="M70" i="49" s="1"/>
  <c r="L69" i="49"/>
  <c r="L72" i="49" s="1"/>
  <c r="J69" i="49"/>
  <c r="J72" i="49" s="1"/>
  <c r="F69" i="49"/>
  <c r="M69" i="49" s="1"/>
  <c r="AF66" i="49"/>
  <c r="AE66" i="49"/>
  <c r="AD66" i="49"/>
  <c r="AC66" i="49"/>
  <c r="AB66" i="49"/>
  <c r="AA66" i="49"/>
  <c r="Y66" i="49"/>
  <c r="X66" i="49"/>
  <c r="W66" i="49"/>
  <c r="V66" i="49"/>
  <c r="U66" i="49"/>
  <c r="T66" i="49"/>
  <c r="S66" i="49"/>
  <c r="S110" i="49" s="1"/>
  <c r="Q66" i="49"/>
  <c r="P66" i="49"/>
  <c r="O66" i="49"/>
  <c r="I66" i="49"/>
  <c r="H66" i="49"/>
  <c r="E66" i="49"/>
  <c r="D66" i="49"/>
  <c r="D110" i="49" s="1"/>
  <c r="M64" i="49"/>
  <c r="L64" i="49"/>
  <c r="J64" i="49"/>
  <c r="F64" i="49"/>
  <c r="L63" i="49"/>
  <c r="J63" i="49"/>
  <c r="F63" i="49"/>
  <c r="M63" i="49" s="1"/>
  <c r="L62" i="49"/>
  <c r="J62" i="49"/>
  <c r="J66" i="49" s="1"/>
  <c r="F62" i="49"/>
  <c r="M61" i="49"/>
  <c r="L61" i="49"/>
  <c r="J61" i="49"/>
  <c r="F61" i="49"/>
  <c r="AF58" i="49"/>
  <c r="AE58" i="49"/>
  <c r="AD58" i="49"/>
  <c r="AC58" i="49"/>
  <c r="AB58" i="49"/>
  <c r="AB110" i="49" s="1"/>
  <c r="AA58" i="49"/>
  <c r="Y58" i="49"/>
  <c r="X58" i="49"/>
  <c r="W58" i="49"/>
  <c r="V58" i="49"/>
  <c r="U58" i="49"/>
  <c r="T58" i="49"/>
  <c r="S58" i="49"/>
  <c r="Q58" i="49"/>
  <c r="P58" i="49"/>
  <c r="O58" i="49"/>
  <c r="I58" i="49"/>
  <c r="H58" i="49"/>
  <c r="E58" i="49"/>
  <c r="D58" i="49"/>
  <c r="M57" i="49"/>
  <c r="L57" i="49"/>
  <c r="J57" i="49"/>
  <c r="F57" i="49"/>
  <c r="M56" i="49"/>
  <c r="L56" i="49"/>
  <c r="J56" i="49"/>
  <c r="J58" i="49" s="1"/>
  <c r="F56" i="49"/>
  <c r="M55" i="49"/>
  <c r="L55" i="49"/>
  <c r="J55" i="49"/>
  <c r="F55" i="49"/>
  <c r="L54" i="49"/>
  <c r="J54" i="49"/>
  <c r="F54" i="49"/>
  <c r="M54" i="49" s="1"/>
  <c r="M53" i="49"/>
  <c r="AH53" i="49" s="1"/>
  <c r="L53" i="49"/>
  <c r="L58" i="49" s="1"/>
  <c r="J53" i="49"/>
  <c r="F53" i="49"/>
  <c r="AF50" i="49"/>
  <c r="AE50" i="49"/>
  <c r="AD50" i="49"/>
  <c r="AC50" i="49"/>
  <c r="AB50" i="49"/>
  <c r="AA50" i="49"/>
  <c r="Y50" i="49"/>
  <c r="X50" i="49"/>
  <c r="W50" i="49"/>
  <c r="V50" i="49"/>
  <c r="U50" i="49"/>
  <c r="T50" i="49"/>
  <c r="S50" i="49"/>
  <c r="Q50" i="49"/>
  <c r="P50" i="49"/>
  <c r="I50" i="49"/>
  <c r="H50" i="49"/>
  <c r="F50" i="49"/>
  <c r="E50" i="49"/>
  <c r="D50" i="49"/>
  <c r="L49" i="49"/>
  <c r="J49" i="49"/>
  <c r="F49" i="49"/>
  <c r="M49" i="49" s="1"/>
  <c r="L48" i="49"/>
  <c r="J48" i="49"/>
  <c r="F48" i="49"/>
  <c r="M47" i="49"/>
  <c r="L47" i="49"/>
  <c r="J47" i="49"/>
  <c r="F47" i="49"/>
  <c r="L46" i="49"/>
  <c r="J46" i="49"/>
  <c r="F46" i="49"/>
  <c r="M46" i="49" s="1"/>
  <c r="L45" i="49"/>
  <c r="L50" i="49" s="1"/>
  <c r="J45" i="49"/>
  <c r="M45" i="49" s="1"/>
  <c r="F45" i="49"/>
  <c r="AF42" i="49"/>
  <c r="AE42" i="49"/>
  <c r="AD42" i="49"/>
  <c r="AC42" i="49"/>
  <c r="AB42" i="49"/>
  <c r="Y42" i="49"/>
  <c r="X42" i="49"/>
  <c r="W42" i="49"/>
  <c r="V42" i="49"/>
  <c r="U42" i="49"/>
  <c r="T42" i="49"/>
  <c r="S42" i="49"/>
  <c r="Q42" i="49"/>
  <c r="P42" i="49"/>
  <c r="O42" i="49"/>
  <c r="I42" i="49"/>
  <c r="H42" i="49"/>
  <c r="F42" i="49"/>
  <c r="E42" i="49"/>
  <c r="D42" i="49"/>
  <c r="L41" i="49"/>
  <c r="J41" i="49"/>
  <c r="F41" i="49"/>
  <c r="M41" i="49" s="1"/>
  <c r="L40" i="49"/>
  <c r="J40" i="49"/>
  <c r="F40" i="49"/>
  <c r="M40" i="49" s="1"/>
  <c r="L39" i="49"/>
  <c r="J39" i="49"/>
  <c r="M39" i="49" s="1"/>
  <c r="F39" i="49"/>
  <c r="L38" i="49"/>
  <c r="J38" i="49"/>
  <c r="F38" i="49"/>
  <c r="M38" i="49" s="1"/>
  <c r="L37" i="49"/>
  <c r="J37" i="49"/>
  <c r="F37" i="49"/>
  <c r="M37" i="49" s="1"/>
  <c r="L36" i="49"/>
  <c r="J36" i="49"/>
  <c r="M36" i="49" s="1"/>
  <c r="F36" i="49"/>
  <c r="L35" i="49"/>
  <c r="J35" i="49"/>
  <c r="F35" i="49"/>
  <c r="M35" i="49" s="1"/>
  <c r="L34" i="49"/>
  <c r="J34" i="49"/>
  <c r="F34" i="49"/>
  <c r="M34" i="49" s="1"/>
  <c r="AA34" i="49" s="1"/>
  <c r="M33" i="49"/>
  <c r="L33" i="49"/>
  <c r="J33" i="49"/>
  <c r="F33" i="49"/>
  <c r="M32" i="49"/>
  <c r="AA32" i="49" s="1"/>
  <c r="L32" i="49"/>
  <c r="J32" i="49"/>
  <c r="F32" i="49"/>
  <c r="L31" i="49"/>
  <c r="J31" i="49"/>
  <c r="F31" i="49"/>
  <c r="AF28" i="49"/>
  <c r="AE28" i="49"/>
  <c r="AD28" i="49"/>
  <c r="AD110" i="49" s="1"/>
  <c r="AC28" i="49"/>
  <c r="AC110" i="49" s="1"/>
  <c r="AB28" i="49"/>
  <c r="Y28" i="49"/>
  <c r="X28" i="49"/>
  <c r="W28" i="49"/>
  <c r="V28" i="49"/>
  <c r="V110" i="49" s="1"/>
  <c r="U28" i="49"/>
  <c r="T28" i="49"/>
  <c r="S28" i="49"/>
  <c r="Q28" i="49"/>
  <c r="P28" i="49"/>
  <c r="P110" i="49" s="1"/>
  <c r="O28" i="49"/>
  <c r="I28" i="49"/>
  <c r="H28" i="49"/>
  <c r="E28" i="49"/>
  <c r="D28" i="49"/>
  <c r="L26" i="49"/>
  <c r="J26" i="49"/>
  <c r="F26" i="49"/>
  <c r="M26" i="49" s="1"/>
  <c r="AA26" i="49" s="1"/>
  <c r="L25" i="49"/>
  <c r="J25" i="49"/>
  <c r="F25" i="49"/>
  <c r="M25" i="49" s="1"/>
  <c r="M24" i="49"/>
  <c r="L24" i="49"/>
  <c r="J24" i="49"/>
  <c r="F24" i="49"/>
  <c r="L23" i="49"/>
  <c r="J23" i="49"/>
  <c r="F23" i="49"/>
  <c r="M23" i="49" s="1"/>
  <c r="L22" i="49"/>
  <c r="J22" i="49"/>
  <c r="F22" i="49"/>
  <c r="M21" i="49"/>
  <c r="AA21" i="49" s="1"/>
  <c r="L21" i="49"/>
  <c r="J21" i="49"/>
  <c r="F21" i="49"/>
  <c r="L20" i="49"/>
  <c r="J20" i="49"/>
  <c r="F20" i="49"/>
  <c r="M20" i="49" s="1"/>
  <c r="L19" i="49"/>
  <c r="J19" i="49"/>
  <c r="F19" i="49"/>
  <c r="M19" i="49" s="1"/>
  <c r="M18" i="49"/>
  <c r="L18" i="49"/>
  <c r="J18" i="49"/>
  <c r="F18" i="49"/>
  <c r="L17" i="49"/>
  <c r="J17" i="49"/>
  <c r="F17" i="49"/>
  <c r="M17" i="49" s="1"/>
  <c r="L16" i="49"/>
  <c r="J16" i="49"/>
  <c r="F16" i="49"/>
  <c r="AA15" i="49"/>
  <c r="M15" i="49"/>
  <c r="L15" i="49"/>
  <c r="J15" i="49"/>
  <c r="F15" i="49"/>
  <c r="L14" i="49"/>
  <c r="J14" i="49"/>
  <c r="F14" i="49"/>
  <c r="M14" i="49" s="1"/>
  <c r="AA14" i="49" s="1"/>
  <c r="AA28" i="49" s="1"/>
  <c r="M13" i="49"/>
  <c r="L13" i="49"/>
  <c r="J13" i="49"/>
  <c r="F13" i="49"/>
  <c r="L12" i="49"/>
  <c r="J12" i="49"/>
  <c r="F12" i="49"/>
  <c r="M12" i="49" s="1"/>
  <c r="L11" i="49"/>
  <c r="J11" i="49"/>
  <c r="F11" i="49"/>
  <c r="J118" i="48"/>
  <c r="J117" i="48"/>
  <c r="J115" i="48"/>
  <c r="J114" i="48"/>
  <c r="AF108" i="48"/>
  <c r="AE108" i="48"/>
  <c r="AD108" i="48"/>
  <c r="AC108" i="48"/>
  <c r="AB108" i="48"/>
  <c r="AA108" i="48"/>
  <c r="Y108" i="48"/>
  <c r="X108" i="48"/>
  <c r="W108" i="48"/>
  <c r="V108" i="48"/>
  <c r="U108" i="48"/>
  <c r="T108" i="48"/>
  <c r="S108" i="48"/>
  <c r="Q108" i="48"/>
  <c r="P108" i="48"/>
  <c r="O108" i="48"/>
  <c r="L108" i="48"/>
  <c r="I108" i="48"/>
  <c r="H108" i="48"/>
  <c r="E108" i="48"/>
  <c r="D108" i="48"/>
  <c r="L106" i="48"/>
  <c r="J106" i="48"/>
  <c r="J108" i="48" s="1"/>
  <c r="F106" i="48"/>
  <c r="AF103" i="48"/>
  <c r="AE103" i="48"/>
  <c r="AD103" i="48"/>
  <c r="AC103" i="48"/>
  <c r="AB103" i="48"/>
  <c r="AA103" i="48"/>
  <c r="Y103" i="48"/>
  <c r="X103" i="48"/>
  <c r="W103" i="48"/>
  <c r="V103" i="48"/>
  <c r="U103" i="48"/>
  <c r="T103" i="48"/>
  <c r="S103" i="48"/>
  <c r="Q103" i="48"/>
  <c r="P103" i="48"/>
  <c r="O103" i="48"/>
  <c r="J103" i="48"/>
  <c r="I103" i="48"/>
  <c r="H103" i="48"/>
  <c r="E103" i="48"/>
  <c r="D103" i="48"/>
  <c r="AH101" i="48"/>
  <c r="M101" i="48"/>
  <c r="L101" i="48"/>
  <c r="J101" i="48"/>
  <c r="F101" i="48"/>
  <c r="M100" i="48"/>
  <c r="L100" i="48"/>
  <c r="L103" i="48" s="1"/>
  <c r="J100" i="48"/>
  <c r="F100" i="48"/>
  <c r="F103" i="48" s="1"/>
  <c r="AF97" i="48"/>
  <c r="AE97" i="48"/>
  <c r="AD97" i="48"/>
  <c r="AC97" i="48"/>
  <c r="AB97" i="48"/>
  <c r="AA97" i="48"/>
  <c r="Y97" i="48"/>
  <c r="X97" i="48"/>
  <c r="W97" i="48"/>
  <c r="V97" i="48"/>
  <c r="U97" i="48"/>
  <c r="T97" i="48"/>
  <c r="S97" i="48"/>
  <c r="Q97" i="48"/>
  <c r="P97" i="48"/>
  <c r="O97" i="48"/>
  <c r="I97" i="48"/>
  <c r="H97" i="48"/>
  <c r="E97" i="48"/>
  <c r="D97" i="48"/>
  <c r="L95" i="48"/>
  <c r="J95" i="48"/>
  <c r="F95" i="48"/>
  <c r="M95" i="48" s="1"/>
  <c r="L94" i="48"/>
  <c r="J94" i="48"/>
  <c r="F94" i="48"/>
  <c r="M94" i="48" s="1"/>
  <c r="L93" i="48"/>
  <c r="J93" i="48"/>
  <c r="F93" i="48"/>
  <c r="AF90" i="48"/>
  <c r="AE90" i="48"/>
  <c r="AD90" i="48"/>
  <c r="AC90" i="48"/>
  <c r="AB90" i="48"/>
  <c r="AA90" i="48"/>
  <c r="Y90" i="48"/>
  <c r="X90" i="48"/>
  <c r="W90" i="48"/>
  <c r="V90" i="48"/>
  <c r="U90" i="48"/>
  <c r="T90" i="48"/>
  <c r="S90" i="48"/>
  <c r="Q90" i="48"/>
  <c r="P90" i="48"/>
  <c r="O90" i="48"/>
  <c r="J90" i="48"/>
  <c r="I90" i="48"/>
  <c r="H90" i="48"/>
  <c r="E90" i="48"/>
  <c r="D90" i="48"/>
  <c r="AH88" i="48"/>
  <c r="M88" i="48"/>
  <c r="L88" i="48"/>
  <c r="J88" i="48"/>
  <c r="F88" i="48"/>
  <c r="M87" i="48"/>
  <c r="M90" i="48" s="1"/>
  <c r="L87" i="48"/>
  <c r="J87" i="48"/>
  <c r="F87" i="48"/>
  <c r="F90" i="48" s="1"/>
  <c r="AF84" i="48"/>
  <c r="AE84" i="48"/>
  <c r="AD84" i="48"/>
  <c r="AC84" i="48"/>
  <c r="AB84" i="48"/>
  <c r="AA84" i="48"/>
  <c r="Y84" i="48"/>
  <c r="X84" i="48"/>
  <c r="W84" i="48"/>
  <c r="V84" i="48"/>
  <c r="U84" i="48"/>
  <c r="T84" i="48"/>
  <c r="S84" i="48"/>
  <c r="Q84" i="48"/>
  <c r="P84" i="48"/>
  <c r="O84" i="48"/>
  <c r="I84" i="48"/>
  <c r="H84" i="48"/>
  <c r="E84" i="48"/>
  <c r="D84" i="48"/>
  <c r="L82" i="48"/>
  <c r="J82" i="48"/>
  <c r="F82" i="48"/>
  <c r="L81" i="48"/>
  <c r="J81" i="48"/>
  <c r="F81" i="48"/>
  <c r="M81" i="48" s="1"/>
  <c r="AF78" i="48"/>
  <c r="AE78" i="48"/>
  <c r="AD78" i="48"/>
  <c r="AC78" i="48"/>
  <c r="AB78" i="48"/>
  <c r="AA78" i="48"/>
  <c r="Y78" i="48"/>
  <c r="X78" i="48"/>
  <c r="W78" i="48"/>
  <c r="V78" i="48"/>
  <c r="U78" i="48"/>
  <c r="T78" i="48"/>
  <c r="S78" i="48"/>
  <c r="Q78" i="48"/>
  <c r="P78" i="48"/>
  <c r="O78" i="48"/>
  <c r="L78" i="48"/>
  <c r="J78" i="48"/>
  <c r="I78" i="48"/>
  <c r="H78" i="48"/>
  <c r="E78" i="48"/>
  <c r="D78" i="48"/>
  <c r="L76" i="48"/>
  <c r="J76" i="48"/>
  <c r="F76" i="48"/>
  <c r="M75" i="48"/>
  <c r="L75" i="48"/>
  <c r="J75" i="48"/>
  <c r="F75" i="48"/>
  <c r="F78" i="48" s="1"/>
  <c r="AF72" i="48"/>
  <c r="AE72" i="48"/>
  <c r="AD72" i="48"/>
  <c r="AC72" i="48"/>
  <c r="AB72" i="48"/>
  <c r="AA72" i="48"/>
  <c r="Y72" i="48"/>
  <c r="X72" i="48"/>
  <c r="W72" i="48"/>
  <c r="V72" i="48"/>
  <c r="U72" i="48"/>
  <c r="T72" i="48"/>
  <c r="S72" i="48"/>
  <c r="Q72" i="48"/>
  <c r="P72" i="48"/>
  <c r="O72" i="48"/>
  <c r="L72" i="48"/>
  <c r="I72" i="48"/>
  <c r="H72" i="48"/>
  <c r="E72" i="48"/>
  <c r="D72" i="48"/>
  <c r="L70" i="48"/>
  <c r="J70" i="48"/>
  <c r="F70" i="48"/>
  <c r="M70" i="48" s="1"/>
  <c r="L69" i="48"/>
  <c r="J69" i="48"/>
  <c r="F69" i="48"/>
  <c r="AF66" i="48"/>
  <c r="AE66" i="48"/>
  <c r="AD66" i="48"/>
  <c r="AC66" i="48"/>
  <c r="AB66" i="48"/>
  <c r="AA66" i="48"/>
  <c r="Y66" i="48"/>
  <c r="X66" i="48"/>
  <c r="W66" i="48"/>
  <c r="V66" i="48"/>
  <c r="U66" i="48"/>
  <c r="T66" i="48"/>
  <c r="S66" i="48"/>
  <c r="Q66" i="48"/>
  <c r="P66" i="48"/>
  <c r="O66" i="48"/>
  <c r="J66" i="48"/>
  <c r="I66" i="48"/>
  <c r="H66" i="48"/>
  <c r="E66" i="48"/>
  <c r="D66" i="48"/>
  <c r="L64" i="48"/>
  <c r="J64" i="48"/>
  <c r="F64" i="48"/>
  <c r="M64" i="48" s="1"/>
  <c r="L63" i="48"/>
  <c r="J63" i="48"/>
  <c r="F63" i="48"/>
  <c r="M63" i="48" s="1"/>
  <c r="AH62" i="48"/>
  <c r="M62" i="48"/>
  <c r="L62" i="48"/>
  <c r="J62" i="48"/>
  <c r="F62" i="48"/>
  <c r="M61" i="48"/>
  <c r="L61" i="48"/>
  <c r="L66" i="48" s="1"/>
  <c r="J61" i="48"/>
  <c r="F61" i="48"/>
  <c r="AF58" i="48"/>
  <c r="AE58" i="48"/>
  <c r="AD58" i="48"/>
  <c r="AC58" i="48"/>
  <c r="AB58" i="48"/>
  <c r="AA58" i="48"/>
  <c r="Y58" i="48"/>
  <c r="X58" i="48"/>
  <c r="W58" i="48"/>
  <c r="V58" i="48"/>
  <c r="U58" i="48"/>
  <c r="T58" i="48"/>
  <c r="S58" i="48"/>
  <c r="Q58" i="48"/>
  <c r="P58" i="48"/>
  <c r="O58" i="48"/>
  <c r="I58" i="48"/>
  <c r="H58" i="48"/>
  <c r="E58" i="48"/>
  <c r="D58" i="48"/>
  <c r="M57" i="48"/>
  <c r="L57" i="48"/>
  <c r="J57" i="48"/>
  <c r="F57" i="48"/>
  <c r="M56" i="48"/>
  <c r="L56" i="48"/>
  <c r="J56" i="48"/>
  <c r="F56" i="48"/>
  <c r="M55" i="48"/>
  <c r="L55" i="48"/>
  <c r="J55" i="48"/>
  <c r="F55" i="48"/>
  <c r="AH54" i="48"/>
  <c r="M54" i="48"/>
  <c r="L54" i="48"/>
  <c r="J54" i="48"/>
  <c r="F54" i="48"/>
  <c r="L53" i="48"/>
  <c r="L58" i="48" s="1"/>
  <c r="J53" i="48"/>
  <c r="J58" i="48" s="1"/>
  <c r="F53" i="48"/>
  <c r="M53" i="48" s="1"/>
  <c r="AF50" i="48"/>
  <c r="AE50" i="48"/>
  <c r="AD50" i="48"/>
  <c r="AC50" i="48"/>
  <c r="AB50" i="48"/>
  <c r="AB110" i="48" s="1"/>
  <c r="AA50" i="48"/>
  <c r="Y50" i="48"/>
  <c r="X50" i="48"/>
  <c r="W50" i="48"/>
  <c r="V50" i="48"/>
  <c r="U50" i="48"/>
  <c r="T50" i="48"/>
  <c r="S50" i="48"/>
  <c r="Q50" i="48"/>
  <c r="P50" i="48"/>
  <c r="I50" i="48"/>
  <c r="H50" i="48"/>
  <c r="E50" i="48"/>
  <c r="D50" i="48"/>
  <c r="L49" i="48"/>
  <c r="J49" i="48"/>
  <c r="F49" i="48"/>
  <c r="L48" i="48"/>
  <c r="J48" i="48"/>
  <c r="M48" i="48" s="1"/>
  <c r="F48" i="48"/>
  <c r="L47" i="48"/>
  <c r="J47" i="48"/>
  <c r="F47" i="48"/>
  <c r="M47" i="48" s="1"/>
  <c r="L46" i="48"/>
  <c r="L50" i="48" s="1"/>
  <c r="J46" i="48"/>
  <c r="J50" i="48" s="1"/>
  <c r="F46" i="48"/>
  <c r="L45" i="48"/>
  <c r="J45" i="48"/>
  <c r="F45" i="48"/>
  <c r="M45" i="48" s="1"/>
  <c r="AF42" i="48"/>
  <c r="AE42" i="48"/>
  <c r="AD42" i="48"/>
  <c r="AB42" i="48"/>
  <c r="AA42" i="48"/>
  <c r="AA110" i="48" s="1"/>
  <c r="Y42" i="48"/>
  <c r="Y110" i="48" s="1"/>
  <c r="X42" i="48"/>
  <c r="X110" i="48" s="1"/>
  <c r="W42" i="48"/>
  <c r="V42" i="48"/>
  <c r="U42" i="48"/>
  <c r="T42" i="48"/>
  <c r="T110" i="48" s="1"/>
  <c r="S42" i="48"/>
  <c r="Q42" i="48"/>
  <c r="P42" i="48"/>
  <c r="O42" i="48"/>
  <c r="J42" i="48"/>
  <c r="I42" i="48"/>
  <c r="I110" i="48" s="1"/>
  <c r="H42" i="48"/>
  <c r="E42" i="48"/>
  <c r="D42" i="48"/>
  <c r="L41" i="48"/>
  <c r="J41" i="48"/>
  <c r="F41" i="48"/>
  <c r="M41" i="48" s="1"/>
  <c r="L40" i="48"/>
  <c r="J40" i="48"/>
  <c r="F40" i="48"/>
  <c r="M40" i="48" s="1"/>
  <c r="L39" i="48"/>
  <c r="J39" i="48"/>
  <c r="F39" i="48"/>
  <c r="M39" i="48" s="1"/>
  <c r="L38" i="48"/>
  <c r="J38" i="48"/>
  <c r="F38" i="48"/>
  <c r="M38" i="48" s="1"/>
  <c r="AC38" i="48" s="1"/>
  <c r="M37" i="48"/>
  <c r="L37" i="48"/>
  <c r="J37" i="48"/>
  <c r="F37" i="48"/>
  <c r="L36" i="48"/>
  <c r="J36" i="48"/>
  <c r="F36" i="48"/>
  <c r="M36" i="48" s="1"/>
  <c r="AC36" i="48" s="1"/>
  <c r="L35" i="48"/>
  <c r="L42" i="48" s="1"/>
  <c r="J35" i="48"/>
  <c r="F35" i="48"/>
  <c r="M34" i="48"/>
  <c r="AC34" i="48" s="1"/>
  <c r="L34" i="48"/>
  <c r="J34" i="48"/>
  <c r="F34" i="48"/>
  <c r="L33" i="48"/>
  <c r="J33" i="48"/>
  <c r="F33" i="48"/>
  <c r="M33" i="48" s="1"/>
  <c r="AC32" i="48"/>
  <c r="M32" i="48"/>
  <c r="L32" i="48"/>
  <c r="J32" i="48"/>
  <c r="F32" i="48"/>
  <c r="M31" i="48"/>
  <c r="L31" i="48"/>
  <c r="J31" i="48"/>
  <c r="F31" i="48"/>
  <c r="AF28" i="48"/>
  <c r="AE28" i="48"/>
  <c r="AC28" i="48"/>
  <c r="AB28" i="48"/>
  <c r="AA28" i="48"/>
  <c r="Y28" i="48"/>
  <c r="X28" i="48"/>
  <c r="W28" i="48"/>
  <c r="W110" i="48" s="1"/>
  <c r="V28" i="48"/>
  <c r="V110" i="48" s="1"/>
  <c r="U28" i="48"/>
  <c r="T28" i="48"/>
  <c r="S28" i="48"/>
  <c r="Q28" i="48"/>
  <c r="P28" i="48"/>
  <c r="O28" i="48"/>
  <c r="I28" i="48"/>
  <c r="H28" i="48"/>
  <c r="E28" i="48"/>
  <c r="E110" i="48" s="1"/>
  <c r="D28" i="48"/>
  <c r="L26" i="48"/>
  <c r="J26" i="48"/>
  <c r="F26" i="48"/>
  <c r="M26" i="48" s="1"/>
  <c r="M25" i="48"/>
  <c r="L25" i="48"/>
  <c r="J25" i="48"/>
  <c r="F25" i="48"/>
  <c r="M24" i="48"/>
  <c r="L24" i="48"/>
  <c r="J24" i="48"/>
  <c r="F24" i="48"/>
  <c r="L23" i="48"/>
  <c r="J23" i="48"/>
  <c r="F23" i="48"/>
  <c r="M23" i="48" s="1"/>
  <c r="M22" i="48"/>
  <c r="L22" i="48"/>
  <c r="J22" i="48"/>
  <c r="F22" i="48"/>
  <c r="M21" i="48"/>
  <c r="L21" i="48"/>
  <c r="J21" i="48"/>
  <c r="F21" i="48"/>
  <c r="L20" i="48"/>
  <c r="J20" i="48"/>
  <c r="F20" i="48"/>
  <c r="M20" i="48" s="1"/>
  <c r="M19" i="48"/>
  <c r="L19" i="48"/>
  <c r="J19" i="48"/>
  <c r="F19" i="48"/>
  <c r="M18" i="48"/>
  <c r="L18" i="48"/>
  <c r="J18" i="48"/>
  <c r="F18" i="48"/>
  <c r="L17" i="48"/>
  <c r="J17" i="48"/>
  <c r="F17" i="48"/>
  <c r="M17" i="48" s="1"/>
  <c r="M16" i="48"/>
  <c r="L16" i="48"/>
  <c r="J16" i="48"/>
  <c r="F16" i="48"/>
  <c r="M15" i="48"/>
  <c r="L15" i="48"/>
  <c r="J15" i="48"/>
  <c r="F15" i="48"/>
  <c r="L14" i="48"/>
  <c r="J14" i="48"/>
  <c r="F14" i="48"/>
  <c r="M14" i="48" s="1"/>
  <c r="AD13" i="48"/>
  <c r="L13" i="48"/>
  <c r="J13" i="48"/>
  <c r="F13" i="48"/>
  <c r="M13" i="48" s="1"/>
  <c r="L12" i="48"/>
  <c r="J12" i="48"/>
  <c r="F12" i="48"/>
  <c r="M11" i="48"/>
  <c r="L11" i="48"/>
  <c r="L28" i="48" s="1"/>
  <c r="J11" i="48"/>
  <c r="J28" i="48" s="1"/>
  <c r="F11" i="48"/>
  <c r="J118" i="47"/>
  <c r="J117" i="47"/>
  <c r="J115" i="47"/>
  <c r="J114" i="47"/>
  <c r="P110" i="47"/>
  <c r="AF108" i="47"/>
  <c r="AE108" i="47"/>
  <c r="AD108" i="47"/>
  <c r="AC108" i="47"/>
  <c r="AB108" i="47"/>
  <c r="AA108" i="47"/>
  <c r="Y108" i="47"/>
  <c r="X108" i="47"/>
  <c r="W108" i="47"/>
  <c r="V108" i="47"/>
  <c r="U108" i="47"/>
  <c r="T108" i="47"/>
  <c r="S108" i="47"/>
  <c r="Q108" i="47"/>
  <c r="P108" i="47"/>
  <c r="O108" i="47"/>
  <c r="J108" i="47"/>
  <c r="I108" i="47"/>
  <c r="H108" i="47"/>
  <c r="F108" i="47"/>
  <c r="E108" i="47"/>
  <c r="D108" i="47"/>
  <c r="M106" i="47"/>
  <c r="M108" i="47" s="1"/>
  <c r="L106" i="47"/>
  <c r="L108" i="47" s="1"/>
  <c r="J106" i="47"/>
  <c r="F106" i="47"/>
  <c r="AF103" i="47"/>
  <c r="AE103" i="47"/>
  <c r="AD103" i="47"/>
  <c r="AC103" i="47"/>
  <c r="AB103" i="47"/>
  <c r="AA103" i="47"/>
  <c r="Y103" i="47"/>
  <c r="X103" i="47"/>
  <c r="W103" i="47"/>
  <c r="V103" i="47"/>
  <c r="U103" i="47"/>
  <c r="T103" i="47"/>
  <c r="S103" i="47"/>
  <c r="Q103" i="47"/>
  <c r="P103" i="47"/>
  <c r="O103" i="47"/>
  <c r="L103" i="47"/>
  <c r="J103" i="47"/>
  <c r="I103" i="47"/>
  <c r="H103" i="47"/>
  <c r="F103" i="47"/>
  <c r="E103" i="47"/>
  <c r="D103" i="47"/>
  <c r="M101" i="47"/>
  <c r="L101" i="47"/>
  <c r="J101" i="47"/>
  <c r="F101" i="47"/>
  <c r="M100" i="47"/>
  <c r="AH100" i="47" s="1"/>
  <c r="L100" i="47"/>
  <c r="J100" i="47"/>
  <c r="F100" i="47"/>
  <c r="AF97" i="47"/>
  <c r="AE97" i="47"/>
  <c r="AD97" i="47"/>
  <c r="AC97" i="47"/>
  <c r="AB97" i="47"/>
  <c r="AA97" i="47"/>
  <c r="Y97" i="47"/>
  <c r="X97" i="47"/>
  <c r="W97" i="47"/>
  <c r="V97" i="47"/>
  <c r="U97" i="47"/>
  <c r="T97" i="47"/>
  <c r="S97" i="47"/>
  <c r="Q97" i="47"/>
  <c r="P97" i="47"/>
  <c r="O97" i="47"/>
  <c r="I97" i="47"/>
  <c r="H97" i="47"/>
  <c r="F97" i="47"/>
  <c r="E97" i="47"/>
  <c r="D97" i="47"/>
  <c r="L95" i="47"/>
  <c r="J95" i="47"/>
  <c r="F95" i="47"/>
  <c r="M95" i="47" s="1"/>
  <c r="L94" i="47"/>
  <c r="J94" i="47"/>
  <c r="J97" i="47" s="1"/>
  <c r="F94" i="47"/>
  <c r="M93" i="47"/>
  <c r="L93" i="47"/>
  <c r="L97" i="47" s="1"/>
  <c r="J93" i="47"/>
  <c r="F93" i="47"/>
  <c r="AF90" i="47"/>
  <c r="AE90" i="47"/>
  <c r="AD90" i="47"/>
  <c r="AC90" i="47"/>
  <c r="AB90" i="47"/>
  <c r="AA90" i="47"/>
  <c r="Y90" i="47"/>
  <c r="X90" i="47"/>
  <c r="W90" i="47"/>
  <c r="V90" i="47"/>
  <c r="U90" i="47"/>
  <c r="T90" i="47"/>
  <c r="S90" i="47"/>
  <c r="Q90" i="47"/>
  <c r="P90" i="47"/>
  <c r="O90" i="47"/>
  <c r="J90" i="47"/>
  <c r="I90" i="47"/>
  <c r="H90" i="47"/>
  <c r="E90" i="47"/>
  <c r="D90" i="47"/>
  <c r="M88" i="47"/>
  <c r="L88" i="47"/>
  <c r="J88" i="47"/>
  <c r="F88" i="47"/>
  <c r="L87" i="47"/>
  <c r="L90" i="47" s="1"/>
  <c r="J87" i="47"/>
  <c r="F87" i="47"/>
  <c r="M87" i="47" s="1"/>
  <c r="AF84" i="47"/>
  <c r="AE84" i="47"/>
  <c r="AD84" i="47"/>
  <c r="AC84" i="47"/>
  <c r="AB84" i="47"/>
  <c r="AA84" i="47"/>
  <c r="Y84" i="47"/>
  <c r="X84" i="47"/>
  <c r="W84" i="47"/>
  <c r="V84" i="47"/>
  <c r="U84" i="47"/>
  <c r="T84" i="47"/>
  <c r="S84" i="47"/>
  <c r="Q84" i="47"/>
  <c r="P84" i="47"/>
  <c r="O84" i="47"/>
  <c r="I84" i="47"/>
  <c r="H84" i="47"/>
  <c r="E84" i="47"/>
  <c r="D84" i="47"/>
  <c r="L82" i="47"/>
  <c r="J82" i="47"/>
  <c r="F82" i="47"/>
  <c r="L81" i="47"/>
  <c r="L84" i="47" s="1"/>
  <c r="J81" i="47"/>
  <c r="F81" i="47"/>
  <c r="M81" i="47" s="1"/>
  <c r="AF78" i="47"/>
  <c r="AF110" i="47" s="1"/>
  <c r="AE78" i="47"/>
  <c r="AD78" i="47"/>
  <c r="AC78" i="47"/>
  <c r="AB78" i="47"/>
  <c r="AA78" i="47"/>
  <c r="Y78" i="47"/>
  <c r="X78" i="47"/>
  <c r="W78" i="47"/>
  <c r="V78" i="47"/>
  <c r="U78" i="47"/>
  <c r="T78" i="47"/>
  <c r="S78" i="47"/>
  <c r="Q78" i="47"/>
  <c r="P78" i="47"/>
  <c r="O78" i="47"/>
  <c r="L78" i="47"/>
  <c r="J78" i="47"/>
  <c r="I78" i="47"/>
  <c r="H78" i="47"/>
  <c r="E78" i="47"/>
  <c r="D78" i="47"/>
  <c r="M76" i="47"/>
  <c r="AH76" i="47" s="1"/>
  <c r="L76" i="47"/>
  <c r="J76" i="47"/>
  <c r="F76" i="47"/>
  <c r="L75" i="47"/>
  <c r="J75" i="47"/>
  <c r="F75" i="47"/>
  <c r="M75" i="47" s="1"/>
  <c r="AF72" i="47"/>
  <c r="AE72" i="47"/>
  <c r="AD72" i="47"/>
  <c r="AC72" i="47"/>
  <c r="AB72" i="47"/>
  <c r="AA72" i="47"/>
  <c r="Y72" i="47"/>
  <c r="X72" i="47"/>
  <c r="W72" i="47"/>
  <c r="V72" i="47"/>
  <c r="U72" i="47"/>
  <c r="T72" i="47"/>
  <c r="S72" i="47"/>
  <c r="Q72" i="47"/>
  <c r="P72" i="47"/>
  <c r="O72" i="47"/>
  <c r="I72" i="47"/>
  <c r="H72" i="47"/>
  <c r="E72" i="47"/>
  <c r="D72" i="47"/>
  <c r="L70" i="47"/>
  <c r="J70" i="47"/>
  <c r="M70" i="47" s="1"/>
  <c r="F70" i="47"/>
  <c r="L69" i="47"/>
  <c r="J69" i="47"/>
  <c r="F69" i="47"/>
  <c r="M69" i="47" s="1"/>
  <c r="AF66" i="47"/>
  <c r="AE66" i="47"/>
  <c r="AD66" i="47"/>
  <c r="AC66" i="47"/>
  <c r="AB66" i="47"/>
  <c r="AA66" i="47"/>
  <c r="Y66" i="47"/>
  <c r="X66" i="47"/>
  <c r="W66" i="47"/>
  <c r="V66" i="47"/>
  <c r="U66" i="47"/>
  <c r="T66" i="47"/>
  <c r="S66" i="47"/>
  <c r="Q66" i="47"/>
  <c r="Q110" i="47" s="1"/>
  <c r="P66" i="47"/>
  <c r="O66" i="47"/>
  <c r="I66" i="47"/>
  <c r="H66" i="47"/>
  <c r="E66" i="47"/>
  <c r="D66" i="47"/>
  <c r="L64" i="47"/>
  <c r="J64" i="47"/>
  <c r="F64" i="47"/>
  <c r="M64" i="47" s="1"/>
  <c r="M63" i="47"/>
  <c r="L63" i="47"/>
  <c r="J63" i="47"/>
  <c r="F63" i="47"/>
  <c r="M62" i="47"/>
  <c r="L62" i="47"/>
  <c r="J62" i="47"/>
  <c r="F62" i="47"/>
  <c r="L61" i="47"/>
  <c r="L66" i="47" s="1"/>
  <c r="J61" i="47"/>
  <c r="J66" i="47" s="1"/>
  <c r="F61" i="47"/>
  <c r="AF58" i="47"/>
  <c r="AE58" i="47"/>
  <c r="AD58" i="47"/>
  <c r="AC58" i="47"/>
  <c r="AB58" i="47"/>
  <c r="AA58" i="47"/>
  <c r="Y58" i="47"/>
  <c r="X58" i="47"/>
  <c r="W58" i="47"/>
  <c r="V58" i="47"/>
  <c r="U58" i="47"/>
  <c r="T58" i="47"/>
  <c r="S58" i="47"/>
  <c r="Q58" i="47"/>
  <c r="P58" i="47"/>
  <c r="O58" i="47"/>
  <c r="I58" i="47"/>
  <c r="H58" i="47"/>
  <c r="E58" i="47"/>
  <c r="D58" i="47"/>
  <c r="L57" i="47"/>
  <c r="J57" i="47"/>
  <c r="F57" i="47"/>
  <c r="M57" i="47" s="1"/>
  <c r="L56" i="47"/>
  <c r="J56" i="47"/>
  <c r="F56" i="47"/>
  <c r="M56" i="47" s="1"/>
  <c r="M55" i="47"/>
  <c r="L55" i="47"/>
  <c r="J55" i="47"/>
  <c r="F55" i="47"/>
  <c r="L54" i="47"/>
  <c r="J54" i="47"/>
  <c r="F54" i="47"/>
  <c r="M54" i="47" s="1"/>
  <c r="L53" i="47"/>
  <c r="L58" i="47" s="1"/>
  <c r="J53" i="47"/>
  <c r="J58" i="47" s="1"/>
  <c r="F53" i="47"/>
  <c r="AF50" i="47"/>
  <c r="AE50" i="47"/>
  <c r="AD50" i="47"/>
  <c r="AC50" i="47"/>
  <c r="AB50" i="47"/>
  <c r="AA50" i="47"/>
  <c r="Y50" i="47"/>
  <c r="X50" i="47"/>
  <c r="W50" i="47"/>
  <c r="V50" i="47"/>
  <c r="U50" i="47"/>
  <c r="U110" i="47" s="1"/>
  <c r="T50" i="47"/>
  <c r="S50" i="47"/>
  <c r="Q50" i="47"/>
  <c r="P50" i="47"/>
  <c r="I50" i="47"/>
  <c r="H50" i="47"/>
  <c r="E50" i="47"/>
  <c r="D50" i="47"/>
  <c r="M49" i="47"/>
  <c r="L49" i="47"/>
  <c r="L50" i="47" s="1"/>
  <c r="J49" i="47"/>
  <c r="F49" i="47"/>
  <c r="L48" i="47"/>
  <c r="J48" i="47"/>
  <c r="F48" i="47"/>
  <c r="M48" i="47" s="1"/>
  <c r="L47" i="47"/>
  <c r="J47" i="47"/>
  <c r="F47" i="47"/>
  <c r="M46" i="47"/>
  <c r="L46" i="47"/>
  <c r="J46" i="47"/>
  <c r="F46" i="47"/>
  <c r="L45" i="47"/>
  <c r="J45" i="47"/>
  <c r="J50" i="47" s="1"/>
  <c r="F45" i="47"/>
  <c r="F50" i="47" s="1"/>
  <c r="AF42" i="47"/>
  <c r="AE42" i="47"/>
  <c r="AD42" i="47"/>
  <c r="AC42" i="47"/>
  <c r="AB42" i="47"/>
  <c r="Y42" i="47"/>
  <c r="X42" i="47"/>
  <c r="W42" i="47"/>
  <c r="V42" i="47"/>
  <c r="U42" i="47"/>
  <c r="T42" i="47"/>
  <c r="T110" i="47" s="1"/>
  <c r="S42" i="47"/>
  <c r="Q42" i="47"/>
  <c r="P42" i="47"/>
  <c r="O42" i="47"/>
  <c r="I42" i="47"/>
  <c r="H42" i="47"/>
  <c r="E42" i="47"/>
  <c r="D42" i="47"/>
  <c r="L41" i="47"/>
  <c r="J41" i="47"/>
  <c r="M41" i="47" s="1"/>
  <c r="F41" i="47"/>
  <c r="L40" i="47"/>
  <c r="J40" i="47"/>
  <c r="F40" i="47"/>
  <c r="L39" i="47"/>
  <c r="J39" i="47"/>
  <c r="F39" i="47"/>
  <c r="M38" i="47"/>
  <c r="L38" i="47"/>
  <c r="J38" i="47"/>
  <c r="F38" i="47"/>
  <c r="L37" i="47"/>
  <c r="J37" i="47"/>
  <c r="F37" i="47"/>
  <c r="L36" i="47"/>
  <c r="J36" i="47"/>
  <c r="F36" i="47"/>
  <c r="M36" i="47" s="1"/>
  <c r="M35" i="47"/>
  <c r="L35" i="47"/>
  <c r="J35" i="47"/>
  <c r="F35" i="47"/>
  <c r="L34" i="47"/>
  <c r="J34" i="47"/>
  <c r="F34" i="47"/>
  <c r="M34" i="47" s="1"/>
  <c r="L33" i="47"/>
  <c r="J33" i="47"/>
  <c r="F33" i="47"/>
  <c r="L32" i="47"/>
  <c r="J32" i="47"/>
  <c r="F32" i="47"/>
  <c r="M32" i="47" s="1"/>
  <c r="AA32" i="47" s="1"/>
  <c r="L31" i="47"/>
  <c r="J31" i="47"/>
  <c r="F31" i="47"/>
  <c r="AF28" i="47"/>
  <c r="AE28" i="47"/>
  <c r="AD28" i="47"/>
  <c r="AD110" i="47" s="1"/>
  <c r="AC28" i="47"/>
  <c r="AB28" i="47"/>
  <c r="AB110" i="47" s="1"/>
  <c r="Y28" i="47"/>
  <c r="X28" i="47"/>
  <c r="X110" i="47" s="1"/>
  <c r="W28" i="47"/>
  <c r="V28" i="47"/>
  <c r="U28" i="47"/>
  <c r="T28" i="47"/>
  <c r="S28" i="47"/>
  <c r="S110" i="47" s="1"/>
  <c r="Q28" i="47"/>
  <c r="P28" i="47"/>
  <c r="O28" i="47"/>
  <c r="I28" i="47"/>
  <c r="H28" i="47"/>
  <c r="H110" i="47" s="1"/>
  <c r="E28" i="47"/>
  <c r="D28" i="47"/>
  <c r="AA26" i="47"/>
  <c r="M26" i="47"/>
  <c r="L26" i="47"/>
  <c r="J26" i="47"/>
  <c r="F26" i="47"/>
  <c r="L25" i="47"/>
  <c r="J25" i="47"/>
  <c r="F25" i="47"/>
  <c r="M25" i="47" s="1"/>
  <c r="L24" i="47"/>
  <c r="J24" i="47"/>
  <c r="F24" i="47"/>
  <c r="M23" i="47"/>
  <c r="L23" i="47"/>
  <c r="J23" i="47"/>
  <c r="F23" i="47"/>
  <c r="L22" i="47"/>
  <c r="J22" i="47"/>
  <c r="F22" i="47"/>
  <c r="L21" i="47"/>
  <c r="J21" i="47"/>
  <c r="F21" i="47"/>
  <c r="M21" i="47" s="1"/>
  <c r="AA21" i="47" s="1"/>
  <c r="AA20" i="47"/>
  <c r="L20" i="47"/>
  <c r="J20" i="47"/>
  <c r="F20" i="47"/>
  <c r="M20" i="47" s="1"/>
  <c r="L19" i="47"/>
  <c r="J19" i="47"/>
  <c r="F19" i="47"/>
  <c r="M19" i="47" s="1"/>
  <c r="L18" i="47"/>
  <c r="J18" i="47"/>
  <c r="F18" i="47"/>
  <c r="M18" i="47" s="1"/>
  <c r="L17" i="47"/>
  <c r="J17" i="47"/>
  <c r="F17" i="47"/>
  <c r="M17" i="47" s="1"/>
  <c r="L16" i="47"/>
  <c r="J16" i="47"/>
  <c r="F16" i="47"/>
  <c r="M16" i="47" s="1"/>
  <c r="L15" i="47"/>
  <c r="J15" i="47"/>
  <c r="F15" i="47"/>
  <c r="M15" i="47" s="1"/>
  <c r="L14" i="47"/>
  <c r="J14" i="47"/>
  <c r="F14" i="47"/>
  <c r="M14" i="47" s="1"/>
  <c r="AA14" i="47" s="1"/>
  <c r="L13" i="47"/>
  <c r="J13" i="47"/>
  <c r="F13" i="47"/>
  <c r="M13" i="47" s="1"/>
  <c r="M12" i="47"/>
  <c r="L12" i="47"/>
  <c r="J12" i="47"/>
  <c r="F12" i="47"/>
  <c r="L11" i="47"/>
  <c r="J11" i="47"/>
  <c r="F11" i="47"/>
  <c r="J118" i="46"/>
  <c r="J117" i="46"/>
  <c r="J115" i="46"/>
  <c r="J114" i="46"/>
  <c r="Y110" i="46"/>
  <c r="AF108" i="46"/>
  <c r="AE108" i="46"/>
  <c r="AD108" i="46"/>
  <c r="AC108" i="46"/>
  <c r="AB108" i="46"/>
  <c r="AA108" i="46"/>
  <c r="Y108" i="46"/>
  <c r="X108" i="46"/>
  <c r="W108" i="46"/>
  <c r="V108" i="46"/>
  <c r="U108" i="46"/>
  <c r="T108" i="46"/>
  <c r="S108" i="46"/>
  <c r="Q108" i="46"/>
  <c r="P108" i="46"/>
  <c r="O108" i="46"/>
  <c r="M108" i="46"/>
  <c r="J108" i="46"/>
  <c r="I108" i="46"/>
  <c r="H108" i="46"/>
  <c r="F108" i="46"/>
  <c r="E108" i="46"/>
  <c r="D108" i="46"/>
  <c r="L106" i="46"/>
  <c r="L108" i="46" s="1"/>
  <c r="J106" i="46"/>
  <c r="F106" i="46"/>
  <c r="M106" i="46" s="1"/>
  <c r="AH106" i="46" s="1"/>
  <c r="AF103" i="46"/>
  <c r="AE103" i="46"/>
  <c r="AD103" i="46"/>
  <c r="AC103" i="46"/>
  <c r="AB103" i="46"/>
  <c r="AA103" i="46"/>
  <c r="Y103" i="46"/>
  <c r="X103" i="46"/>
  <c r="W103" i="46"/>
  <c r="V103" i="46"/>
  <c r="U103" i="46"/>
  <c r="T103" i="46"/>
  <c r="S103" i="46"/>
  <c r="Q103" i="46"/>
  <c r="P103" i="46"/>
  <c r="O103" i="46"/>
  <c r="L103" i="46"/>
  <c r="I103" i="46"/>
  <c r="H103" i="46"/>
  <c r="E103" i="46"/>
  <c r="D103" i="46"/>
  <c r="M101" i="46"/>
  <c r="L101" i="46"/>
  <c r="J101" i="46"/>
  <c r="F101" i="46"/>
  <c r="L100" i="46"/>
  <c r="J100" i="46"/>
  <c r="J103" i="46" s="1"/>
  <c r="F100" i="46"/>
  <c r="M100" i="46" s="1"/>
  <c r="AF97" i="46"/>
  <c r="AE97" i="46"/>
  <c r="AD97" i="46"/>
  <c r="AC97" i="46"/>
  <c r="AB97" i="46"/>
  <c r="AA97" i="46"/>
  <c r="Y97" i="46"/>
  <c r="X97" i="46"/>
  <c r="W97" i="46"/>
  <c r="V97" i="46"/>
  <c r="U97" i="46"/>
  <c r="T97" i="46"/>
  <c r="S97" i="46"/>
  <c r="Q97" i="46"/>
  <c r="P97" i="46"/>
  <c r="O97" i="46"/>
  <c r="I97" i="46"/>
  <c r="H97" i="46"/>
  <c r="E97" i="46"/>
  <c r="D97" i="46"/>
  <c r="M95" i="46"/>
  <c r="L95" i="46"/>
  <c r="J95" i="46"/>
  <c r="F95" i="46"/>
  <c r="M94" i="46"/>
  <c r="L94" i="46"/>
  <c r="L97" i="46" s="1"/>
  <c r="J94" i="46"/>
  <c r="F94" i="46"/>
  <c r="L93" i="46"/>
  <c r="J93" i="46"/>
  <c r="J97" i="46" s="1"/>
  <c r="F93" i="46"/>
  <c r="AF90" i="46"/>
  <c r="AE90" i="46"/>
  <c r="AD90" i="46"/>
  <c r="AC90" i="46"/>
  <c r="AB90" i="46"/>
  <c r="AA90" i="46"/>
  <c r="Y90" i="46"/>
  <c r="X90" i="46"/>
  <c r="W90" i="46"/>
  <c r="V90" i="46"/>
  <c r="U90" i="46"/>
  <c r="T90" i="46"/>
  <c r="S90" i="46"/>
  <c r="Q90" i="46"/>
  <c r="P90" i="46"/>
  <c r="O90" i="46"/>
  <c r="I90" i="46"/>
  <c r="H90" i="46"/>
  <c r="E90" i="46"/>
  <c r="D90" i="46"/>
  <c r="M88" i="46"/>
  <c r="AH88" i="46" s="1"/>
  <c r="L88" i="46"/>
  <c r="L90" i="46" s="1"/>
  <c r="J88" i="46"/>
  <c r="F88" i="46"/>
  <c r="L87" i="46"/>
  <c r="J87" i="46"/>
  <c r="J90" i="46" s="1"/>
  <c r="F87" i="46"/>
  <c r="M87" i="46" s="1"/>
  <c r="AF84" i="46"/>
  <c r="AE84" i="46"/>
  <c r="AD84" i="46"/>
  <c r="AC84" i="46"/>
  <c r="AB84" i="46"/>
  <c r="AA84" i="46"/>
  <c r="Y84" i="46"/>
  <c r="X84" i="46"/>
  <c r="W84" i="46"/>
  <c r="V84" i="46"/>
  <c r="U84" i="46"/>
  <c r="T84" i="46"/>
  <c r="S84" i="46"/>
  <c r="Q84" i="46"/>
  <c r="P84" i="46"/>
  <c r="O84" i="46"/>
  <c r="M84" i="46"/>
  <c r="L84" i="46"/>
  <c r="I84" i="46"/>
  <c r="H84" i="46"/>
  <c r="E84" i="46"/>
  <c r="D84" i="46"/>
  <c r="L82" i="46"/>
  <c r="J82" i="46"/>
  <c r="J84" i="46" s="1"/>
  <c r="F82" i="46"/>
  <c r="M82" i="46" s="1"/>
  <c r="AH81" i="46"/>
  <c r="M81" i="46"/>
  <c r="L81" i="46"/>
  <c r="J81" i="46"/>
  <c r="F81" i="46"/>
  <c r="AF78" i="46"/>
  <c r="AE78" i="46"/>
  <c r="AD78" i="46"/>
  <c r="AC78" i="46"/>
  <c r="AB78" i="46"/>
  <c r="AA78" i="46"/>
  <c r="Y78" i="46"/>
  <c r="X78" i="46"/>
  <c r="W78" i="46"/>
  <c r="V78" i="46"/>
  <c r="U78" i="46"/>
  <c r="T78" i="46"/>
  <c r="S78" i="46"/>
  <c r="Q78" i="46"/>
  <c r="P78" i="46"/>
  <c r="O78" i="46"/>
  <c r="J78" i="46"/>
  <c r="I78" i="46"/>
  <c r="I110" i="46" s="1"/>
  <c r="H78" i="46"/>
  <c r="E78" i="46"/>
  <c r="D78" i="46"/>
  <c r="M76" i="46"/>
  <c r="L76" i="46"/>
  <c r="J76" i="46"/>
  <c r="F76" i="46"/>
  <c r="L75" i="46"/>
  <c r="L78" i="46" s="1"/>
  <c r="J75" i="46"/>
  <c r="F75" i="46"/>
  <c r="AF72" i="46"/>
  <c r="AE72" i="46"/>
  <c r="AD72" i="46"/>
  <c r="AC72" i="46"/>
  <c r="AB72" i="46"/>
  <c r="AA72" i="46"/>
  <c r="Y72" i="46"/>
  <c r="X72" i="46"/>
  <c r="W72" i="46"/>
  <c r="V72" i="46"/>
  <c r="U72" i="46"/>
  <c r="T72" i="46"/>
  <c r="S72" i="46"/>
  <c r="Q72" i="46"/>
  <c r="P72" i="46"/>
  <c r="O72" i="46"/>
  <c r="I72" i="46"/>
  <c r="H72" i="46"/>
  <c r="F72" i="46"/>
  <c r="E72" i="46"/>
  <c r="E110" i="46" s="1"/>
  <c r="D72" i="46"/>
  <c r="L70" i="46"/>
  <c r="J70" i="46"/>
  <c r="F70" i="46"/>
  <c r="M70" i="46" s="1"/>
  <c r="AH69" i="46"/>
  <c r="M69" i="46"/>
  <c r="AH70" i="46" s="1"/>
  <c r="L69" i="46"/>
  <c r="L72" i="46" s="1"/>
  <c r="J69" i="46"/>
  <c r="J72" i="46" s="1"/>
  <c r="F69" i="46"/>
  <c r="AF66" i="46"/>
  <c r="AE66" i="46"/>
  <c r="AD66" i="46"/>
  <c r="AC66" i="46"/>
  <c r="AB66" i="46"/>
  <c r="AA66" i="46"/>
  <c r="Y66" i="46"/>
  <c r="X66" i="46"/>
  <c r="X110" i="46" s="1"/>
  <c r="W66" i="46"/>
  <c r="V66" i="46"/>
  <c r="U66" i="46"/>
  <c r="T66" i="46"/>
  <c r="S66" i="46"/>
  <c r="Q66" i="46"/>
  <c r="P66" i="46"/>
  <c r="O66" i="46"/>
  <c r="I66" i="46"/>
  <c r="H66" i="46"/>
  <c r="E66" i="46"/>
  <c r="D66" i="46"/>
  <c r="M64" i="46"/>
  <c r="L64" i="46"/>
  <c r="J64" i="46"/>
  <c r="F64" i="46"/>
  <c r="L63" i="46"/>
  <c r="J63" i="46"/>
  <c r="F63" i="46"/>
  <c r="M62" i="46"/>
  <c r="L62" i="46"/>
  <c r="J62" i="46"/>
  <c r="J66" i="46" s="1"/>
  <c r="F62" i="46"/>
  <c r="L61" i="46"/>
  <c r="J61" i="46"/>
  <c r="F61" i="46"/>
  <c r="AF58" i="46"/>
  <c r="AE58" i="46"/>
  <c r="AD58" i="46"/>
  <c r="AC58" i="46"/>
  <c r="AB58" i="46"/>
  <c r="AA58" i="46"/>
  <c r="Y58" i="46"/>
  <c r="X58" i="46"/>
  <c r="W58" i="46"/>
  <c r="V58" i="46"/>
  <c r="U58" i="46"/>
  <c r="T58" i="46"/>
  <c r="S58" i="46"/>
  <c r="Q58" i="46"/>
  <c r="P58" i="46"/>
  <c r="O58" i="46"/>
  <c r="M58" i="46"/>
  <c r="I58" i="46"/>
  <c r="H58" i="46"/>
  <c r="E58" i="46"/>
  <c r="D58" i="46"/>
  <c r="M57" i="46"/>
  <c r="L57" i="46"/>
  <c r="J57" i="46"/>
  <c r="F57" i="46"/>
  <c r="L56" i="46"/>
  <c r="J56" i="46"/>
  <c r="F56" i="46"/>
  <c r="M56" i="46" s="1"/>
  <c r="L55" i="46"/>
  <c r="J55" i="46"/>
  <c r="F55" i="46"/>
  <c r="M55" i="46" s="1"/>
  <c r="M54" i="46"/>
  <c r="L54" i="46"/>
  <c r="J54" i="46"/>
  <c r="J58" i="46" s="1"/>
  <c r="F54" i="46"/>
  <c r="M53" i="46"/>
  <c r="L53" i="46"/>
  <c r="J53" i="46"/>
  <c r="F53" i="46"/>
  <c r="AF50" i="46"/>
  <c r="AE50" i="46"/>
  <c r="AD50" i="46"/>
  <c r="AC50" i="46"/>
  <c r="AB50" i="46"/>
  <c r="Y50" i="46"/>
  <c r="X50" i="46"/>
  <c r="W50" i="46"/>
  <c r="V50" i="46"/>
  <c r="U50" i="46"/>
  <c r="T50" i="46"/>
  <c r="S50" i="46"/>
  <c r="Q50" i="46"/>
  <c r="P50" i="46"/>
  <c r="O50" i="46"/>
  <c r="I50" i="46"/>
  <c r="H50" i="46"/>
  <c r="H110" i="46" s="1"/>
  <c r="E50" i="46"/>
  <c r="D50" i="46"/>
  <c r="L49" i="46"/>
  <c r="J49" i="46"/>
  <c r="F49" i="46"/>
  <c r="M48" i="46"/>
  <c r="AA48" i="46" s="1"/>
  <c r="L48" i="46"/>
  <c r="J48" i="46"/>
  <c r="F48" i="46"/>
  <c r="M47" i="46"/>
  <c r="L47" i="46"/>
  <c r="J47" i="46"/>
  <c r="F47" i="46"/>
  <c r="M46" i="46"/>
  <c r="AA46" i="46" s="1"/>
  <c r="L46" i="46"/>
  <c r="L50" i="46" s="1"/>
  <c r="J46" i="46"/>
  <c r="J50" i="46" s="1"/>
  <c r="F46" i="46"/>
  <c r="M45" i="46"/>
  <c r="L45" i="46"/>
  <c r="J45" i="46"/>
  <c r="F45" i="46"/>
  <c r="AF42" i="46"/>
  <c r="AE42" i="46"/>
  <c r="AD42" i="46"/>
  <c r="AC42" i="46"/>
  <c r="AB42" i="46"/>
  <c r="AB110" i="46" s="1"/>
  <c r="Y42" i="46"/>
  <c r="X42" i="46"/>
  <c r="W42" i="46"/>
  <c r="W110" i="46" s="1"/>
  <c r="V42" i="46"/>
  <c r="U42" i="46"/>
  <c r="T42" i="46"/>
  <c r="S42" i="46"/>
  <c r="Q42" i="46"/>
  <c r="P42" i="46"/>
  <c r="P110" i="46" s="1"/>
  <c r="O42" i="46"/>
  <c r="I42" i="46"/>
  <c r="H42" i="46"/>
  <c r="E42" i="46"/>
  <c r="D42" i="46"/>
  <c r="L41" i="46"/>
  <c r="J41" i="46"/>
  <c r="F41" i="46"/>
  <c r="M41" i="46" s="1"/>
  <c r="M40" i="46"/>
  <c r="L40" i="46"/>
  <c r="J40" i="46"/>
  <c r="F40" i="46"/>
  <c r="M39" i="46"/>
  <c r="L39" i="46"/>
  <c r="J39" i="46"/>
  <c r="F39" i="46"/>
  <c r="L38" i="46"/>
  <c r="J38" i="46"/>
  <c r="F38" i="46"/>
  <c r="M38" i="46" s="1"/>
  <c r="AA38" i="46" s="1"/>
  <c r="M37" i="46"/>
  <c r="L37" i="46"/>
  <c r="J37" i="46"/>
  <c r="F37" i="46"/>
  <c r="L36" i="46"/>
  <c r="J36" i="46"/>
  <c r="F36" i="46"/>
  <c r="L35" i="46"/>
  <c r="J35" i="46"/>
  <c r="F35" i="46"/>
  <c r="M35" i="46" s="1"/>
  <c r="M34" i="46"/>
  <c r="AA34" i="46" s="1"/>
  <c r="L34" i="46"/>
  <c r="J34" i="46"/>
  <c r="F34" i="46"/>
  <c r="M33" i="46"/>
  <c r="AA33" i="46" s="1"/>
  <c r="L33" i="46"/>
  <c r="J33" i="46"/>
  <c r="F33" i="46"/>
  <c r="L32" i="46"/>
  <c r="L42" i="46" s="1"/>
  <c r="J32" i="46"/>
  <c r="M32" i="46" s="1"/>
  <c r="AA32" i="46" s="1"/>
  <c r="F32" i="46"/>
  <c r="L31" i="46"/>
  <c r="J31" i="46"/>
  <c r="F31" i="46"/>
  <c r="AF28" i="46"/>
  <c r="AE28" i="46"/>
  <c r="AD28" i="46"/>
  <c r="AD110" i="46" s="1"/>
  <c r="AC28" i="46"/>
  <c r="AB28" i="46"/>
  <c r="AA28" i="46"/>
  <c r="Y28" i="46"/>
  <c r="X28" i="46"/>
  <c r="W28" i="46"/>
  <c r="V28" i="46"/>
  <c r="V110" i="46" s="1"/>
  <c r="U28" i="46"/>
  <c r="T28" i="46"/>
  <c r="S28" i="46"/>
  <c r="Q28" i="46"/>
  <c r="P28" i="46"/>
  <c r="O28" i="46"/>
  <c r="I28" i="46"/>
  <c r="H28" i="46"/>
  <c r="E28" i="46"/>
  <c r="D28" i="46"/>
  <c r="M26" i="46"/>
  <c r="L26" i="46"/>
  <c r="J26" i="46"/>
  <c r="F26" i="46"/>
  <c r="M25" i="46"/>
  <c r="L25" i="46"/>
  <c r="J25" i="46"/>
  <c r="F25" i="46"/>
  <c r="L24" i="46"/>
  <c r="J24" i="46"/>
  <c r="F24" i="46"/>
  <c r="L23" i="46"/>
  <c r="J23" i="46"/>
  <c r="F23" i="46"/>
  <c r="M23" i="46" s="1"/>
  <c r="M22" i="46"/>
  <c r="L22" i="46"/>
  <c r="J22" i="46"/>
  <c r="F22" i="46"/>
  <c r="L21" i="46"/>
  <c r="J21" i="46"/>
  <c r="F21" i="46"/>
  <c r="L20" i="46"/>
  <c r="J20" i="46"/>
  <c r="F20" i="46"/>
  <c r="M20" i="46" s="1"/>
  <c r="M19" i="46"/>
  <c r="L19" i="46"/>
  <c r="J19" i="46"/>
  <c r="F19" i="46"/>
  <c r="L18" i="46"/>
  <c r="L28" i="46" s="1"/>
  <c r="J18" i="46"/>
  <c r="F18" i="46"/>
  <c r="L17" i="46"/>
  <c r="J17" i="46"/>
  <c r="F17" i="46"/>
  <c r="M17" i="46" s="1"/>
  <c r="M16" i="46"/>
  <c r="L16" i="46"/>
  <c r="J16" i="46"/>
  <c r="F16" i="46"/>
  <c r="L15" i="46"/>
  <c r="J15" i="46"/>
  <c r="F15" i="46"/>
  <c r="M15" i="46" s="1"/>
  <c r="M14" i="46"/>
  <c r="L14" i="46"/>
  <c r="J14" i="46"/>
  <c r="F14" i="46"/>
  <c r="M13" i="46"/>
  <c r="L13" i="46"/>
  <c r="J13" i="46"/>
  <c r="F13" i="46"/>
  <c r="L12" i="46"/>
  <c r="J12" i="46"/>
  <c r="F12" i="46"/>
  <c r="L11" i="46"/>
  <c r="J11" i="46"/>
  <c r="F11" i="46"/>
  <c r="J118" i="45"/>
  <c r="J117" i="45"/>
  <c r="J115" i="45"/>
  <c r="J114" i="45"/>
  <c r="AF108" i="45"/>
  <c r="AE108" i="45"/>
  <c r="AD108" i="45"/>
  <c r="AC108" i="45"/>
  <c r="AB108" i="45"/>
  <c r="AA108" i="45"/>
  <c r="Y108" i="45"/>
  <c r="X108" i="45"/>
  <c r="W108" i="45"/>
  <c r="V108" i="45"/>
  <c r="U108" i="45"/>
  <c r="T108" i="45"/>
  <c r="S108" i="45"/>
  <c r="Q108" i="45"/>
  <c r="P108" i="45"/>
  <c r="O108" i="45"/>
  <c r="M108" i="45"/>
  <c r="L108" i="45"/>
  <c r="I108" i="45"/>
  <c r="H108" i="45"/>
  <c r="F108" i="45"/>
  <c r="E108" i="45"/>
  <c r="D108" i="45"/>
  <c r="AH106" i="45"/>
  <c r="M106" i="45"/>
  <c r="L106" i="45"/>
  <c r="J106" i="45"/>
  <c r="J108" i="45" s="1"/>
  <c r="F106" i="45"/>
  <c r="AF103" i="45"/>
  <c r="AE103" i="45"/>
  <c r="AD103" i="45"/>
  <c r="AC103" i="45"/>
  <c r="AB103" i="45"/>
  <c r="AA103" i="45"/>
  <c r="Y103" i="45"/>
  <c r="X103" i="45"/>
  <c r="W103" i="45"/>
  <c r="V103" i="45"/>
  <c r="U103" i="45"/>
  <c r="T103" i="45"/>
  <c r="S103" i="45"/>
  <c r="Q103" i="45"/>
  <c r="P103" i="45"/>
  <c r="O103" i="45"/>
  <c r="I103" i="45"/>
  <c r="H103" i="45"/>
  <c r="E103" i="45"/>
  <c r="D103" i="45"/>
  <c r="L101" i="45"/>
  <c r="J101" i="45"/>
  <c r="F101" i="45"/>
  <c r="M101" i="45" s="1"/>
  <c r="L100" i="45"/>
  <c r="L103" i="45" s="1"/>
  <c r="J100" i="45"/>
  <c r="J103" i="45" s="1"/>
  <c r="F100" i="45"/>
  <c r="M100" i="45" s="1"/>
  <c r="AF97" i="45"/>
  <c r="AE97" i="45"/>
  <c r="AD97" i="45"/>
  <c r="AC97" i="45"/>
  <c r="AB97" i="45"/>
  <c r="AA97" i="45"/>
  <c r="Y97" i="45"/>
  <c r="X97" i="45"/>
  <c r="W97" i="45"/>
  <c r="V97" i="45"/>
  <c r="U97" i="45"/>
  <c r="T97" i="45"/>
  <c r="S97" i="45"/>
  <c r="Q97" i="45"/>
  <c r="P97" i="45"/>
  <c r="O97" i="45"/>
  <c r="J97" i="45"/>
  <c r="I97" i="45"/>
  <c r="H97" i="45"/>
  <c r="E97" i="45"/>
  <c r="D97" i="45"/>
  <c r="M95" i="45"/>
  <c r="L95" i="45"/>
  <c r="J95" i="45"/>
  <c r="F95" i="45"/>
  <c r="L94" i="45"/>
  <c r="J94" i="45"/>
  <c r="F94" i="45"/>
  <c r="M93" i="45"/>
  <c r="L93" i="45"/>
  <c r="J93" i="45"/>
  <c r="F93" i="45"/>
  <c r="AF90" i="45"/>
  <c r="AE90" i="45"/>
  <c r="AD90" i="45"/>
  <c r="AC90" i="45"/>
  <c r="AB90" i="45"/>
  <c r="AA90" i="45"/>
  <c r="Y90" i="45"/>
  <c r="X90" i="45"/>
  <c r="W90" i="45"/>
  <c r="V90" i="45"/>
  <c r="U90" i="45"/>
  <c r="T90" i="45"/>
  <c r="S90" i="45"/>
  <c r="Q90" i="45"/>
  <c r="P90" i="45"/>
  <c r="O90" i="45"/>
  <c r="J90" i="45"/>
  <c r="I90" i="45"/>
  <c r="H90" i="45"/>
  <c r="E90" i="45"/>
  <c r="D90" i="45"/>
  <c r="L88" i="45"/>
  <c r="J88" i="45"/>
  <c r="F88" i="45"/>
  <c r="M88" i="45" s="1"/>
  <c r="L87" i="45"/>
  <c r="L90" i="45" s="1"/>
  <c r="J87" i="45"/>
  <c r="F87" i="45"/>
  <c r="AF84" i="45"/>
  <c r="AE84" i="45"/>
  <c r="AD84" i="45"/>
  <c r="AC84" i="45"/>
  <c r="AB84" i="45"/>
  <c r="AA84" i="45"/>
  <c r="Y84" i="45"/>
  <c r="X84" i="45"/>
  <c r="W84" i="45"/>
  <c r="V84" i="45"/>
  <c r="U84" i="45"/>
  <c r="T84" i="45"/>
  <c r="S84" i="45"/>
  <c r="Q84" i="45"/>
  <c r="P84" i="45"/>
  <c r="O84" i="45"/>
  <c r="J84" i="45"/>
  <c r="I84" i="45"/>
  <c r="H84" i="45"/>
  <c r="F84" i="45"/>
  <c r="E84" i="45"/>
  <c r="D84" i="45"/>
  <c r="M82" i="45"/>
  <c r="L82" i="45"/>
  <c r="J82" i="45"/>
  <c r="F82" i="45"/>
  <c r="M81" i="45"/>
  <c r="L81" i="45"/>
  <c r="L84" i="45" s="1"/>
  <c r="J81" i="45"/>
  <c r="F81" i="45"/>
  <c r="AF78" i="45"/>
  <c r="AE78" i="45"/>
  <c r="AD78" i="45"/>
  <c r="AC78" i="45"/>
  <c r="AB78" i="45"/>
  <c r="Y78" i="45"/>
  <c r="X78" i="45"/>
  <c r="W78" i="45"/>
  <c r="V78" i="45"/>
  <c r="U78" i="45"/>
  <c r="T78" i="45"/>
  <c r="S78" i="45"/>
  <c r="Q78" i="45"/>
  <c r="P78" i="45"/>
  <c r="O78" i="45"/>
  <c r="I78" i="45"/>
  <c r="H78" i="45"/>
  <c r="E78" i="45"/>
  <c r="D78" i="45"/>
  <c r="L76" i="45"/>
  <c r="J76" i="45"/>
  <c r="F76" i="45"/>
  <c r="M76" i="45" s="1"/>
  <c r="L75" i="45"/>
  <c r="L78" i="45" s="1"/>
  <c r="J75" i="45"/>
  <c r="J78" i="45" s="1"/>
  <c r="F75" i="45"/>
  <c r="AF72" i="45"/>
  <c r="AE72" i="45"/>
  <c r="AD72" i="45"/>
  <c r="AC72" i="45"/>
  <c r="AB72" i="45"/>
  <c r="AA72" i="45"/>
  <c r="Y72" i="45"/>
  <c r="X72" i="45"/>
  <c r="W72" i="45"/>
  <c r="V72" i="45"/>
  <c r="U72" i="45"/>
  <c r="T72" i="45"/>
  <c r="S72" i="45"/>
  <c r="Q72" i="45"/>
  <c r="P72" i="45"/>
  <c r="O72" i="45"/>
  <c r="L72" i="45"/>
  <c r="I72" i="45"/>
  <c r="H72" i="45"/>
  <c r="E72" i="45"/>
  <c r="D72" i="45"/>
  <c r="L70" i="45"/>
  <c r="J70" i="45"/>
  <c r="J72" i="45" s="1"/>
  <c r="F70" i="45"/>
  <c r="L69" i="45"/>
  <c r="J69" i="45"/>
  <c r="F69" i="45"/>
  <c r="M69" i="45" s="1"/>
  <c r="AF66" i="45"/>
  <c r="AE66" i="45"/>
  <c r="AD66" i="45"/>
  <c r="AC66" i="45"/>
  <c r="AB66" i="45"/>
  <c r="AA66" i="45"/>
  <c r="Y66" i="45"/>
  <c r="X66" i="45"/>
  <c r="W66" i="45"/>
  <c r="V66" i="45"/>
  <c r="U66" i="45"/>
  <c r="T66" i="45"/>
  <c r="S66" i="45"/>
  <c r="Q66" i="45"/>
  <c r="P66" i="45"/>
  <c r="P110" i="45" s="1"/>
  <c r="O66" i="45"/>
  <c r="I66" i="45"/>
  <c r="H66" i="45"/>
  <c r="E66" i="45"/>
  <c r="D66" i="45"/>
  <c r="L64" i="45"/>
  <c r="J64" i="45"/>
  <c r="F64" i="45"/>
  <c r="M63" i="45"/>
  <c r="L63" i="45"/>
  <c r="J63" i="45"/>
  <c r="F63" i="45"/>
  <c r="L62" i="45"/>
  <c r="J62" i="45"/>
  <c r="F62" i="45"/>
  <c r="L61" i="45"/>
  <c r="L66" i="45" s="1"/>
  <c r="J61" i="45"/>
  <c r="J66" i="45" s="1"/>
  <c r="F61" i="45"/>
  <c r="AF58" i="45"/>
  <c r="AF110" i="45" s="1"/>
  <c r="AE58" i="45"/>
  <c r="AD58" i="45"/>
  <c r="AC58" i="45"/>
  <c r="AB58" i="45"/>
  <c r="AA58" i="45"/>
  <c r="Y58" i="45"/>
  <c r="X58" i="45"/>
  <c r="W58" i="45"/>
  <c r="V58" i="45"/>
  <c r="U58" i="45"/>
  <c r="T58" i="45"/>
  <c r="S58" i="45"/>
  <c r="Q58" i="45"/>
  <c r="P58" i="45"/>
  <c r="O58" i="45"/>
  <c r="I58" i="45"/>
  <c r="H58" i="45"/>
  <c r="E58" i="45"/>
  <c r="D58" i="45"/>
  <c r="M57" i="45"/>
  <c r="L57" i="45"/>
  <c r="L58" i="45" s="1"/>
  <c r="J57" i="45"/>
  <c r="F57" i="45"/>
  <c r="L56" i="45"/>
  <c r="J56" i="45"/>
  <c r="J58" i="45" s="1"/>
  <c r="F56" i="45"/>
  <c r="L55" i="45"/>
  <c r="J55" i="45"/>
  <c r="F55" i="45"/>
  <c r="M55" i="45" s="1"/>
  <c r="M54" i="45"/>
  <c r="L54" i="45"/>
  <c r="J54" i="45"/>
  <c r="F54" i="45"/>
  <c r="M53" i="45"/>
  <c r="L53" i="45"/>
  <c r="J53" i="45"/>
  <c r="F53" i="45"/>
  <c r="AF50" i="45"/>
  <c r="AE50" i="45"/>
  <c r="AD50" i="45"/>
  <c r="AC50" i="45"/>
  <c r="AB50" i="45"/>
  <c r="Y50" i="45"/>
  <c r="X50" i="45"/>
  <c r="W50" i="45"/>
  <c r="V50" i="45"/>
  <c r="U50" i="45"/>
  <c r="T50" i="45"/>
  <c r="S50" i="45"/>
  <c r="Q50" i="45"/>
  <c r="P50" i="45"/>
  <c r="O50" i="45"/>
  <c r="O110" i="45" s="1"/>
  <c r="I50" i="45"/>
  <c r="H50" i="45"/>
  <c r="E50" i="45"/>
  <c r="D50" i="45"/>
  <c r="M49" i="45"/>
  <c r="L49" i="45"/>
  <c r="J49" i="45"/>
  <c r="F49" i="45"/>
  <c r="L48" i="45"/>
  <c r="J48" i="45"/>
  <c r="F48" i="45"/>
  <c r="M47" i="45"/>
  <c r="AA47" i="45" s="1"/>
  <c r="L47" i="45"/>
  <c r="J47" i="45"/>
  <c r="F47" i="45"/>
  <c r="AA46" i="45"/>
  <c r="L46" i="45"/>
  <c r="J46" i="45"/>
  <c r="F46" i="45"/>
  <c r="M46" i="45" s="1"/>
  <c r="M45" i="45"/>
  <c r="L45" i="45"/>
  <c r="L50" i="45" s="1"/>
  <c r="J45" i="45"/>
  <c r="F45" i="45"/>
  <c r="AF42" i="45"/>
  <c r="AE42" i="45"/>
  <c r="AE110" i="45" s="1"/>
  <c r="AD42" i="45"/>
  <c r="AC42" i="45"/>
  <c r="AB42" i="45"/>
  <c r="Y42" i="45"/>
  <c r="X42" i="45"/>
  <c r="W42" i="45"/>
  <c r="V42" i="45"/>
  <c r="U42" i="45"/>
  <c r="T42" i="45"/>
  <c r="S42" i="45"/>
  <c r="Q42" i="45"/>
  <c r="Q110" i="45" s="1"/>
  <c r="P42" i="45"/>
  <c r="O42" i="45"/>
  <c r="I42" i="45"/>
  <c r="H42" i="45"/>
  <c r="E42" i="45"/>
  <c r="D42" i="45"/>
  <c r="M41" i="45"/>
  <c r="L41" i="45"/>
  <c r="J41" i="45"/>
  <c r="F41" i="45"/>
  <c r="L40" i="45"/>
  <c r="J40" i="45"/>
  <c r="F40" i="45"/>
  <c r="M40" i="45" s="1"/>
  <c r="L39" i="45"/>
  <c r="J39" i="45"/>
  <c r="F39" i="45"/>
  <c r="M39" i="45" s="1"/>
  <c r="M38" i="45"/>
  <c r="L38" i="45"/>
  <c r="J38" i="45"/>
  <c r="F38" i="45"/>
  <c r="L37" i="45"/>
  <c r="J37" i="45"/>
  <c r="F37" i="45"/>
  <c r="M37" i="45" s="1"/>
  <c r="L36" i="45"/>
  <c r="J36" i="45"/>
  <c r="F36" i="45"/>
  <c r="M36" i="45" s="1"/>
  <c r="AA36" i="45" s="1"/>
  <c r="M35" i="45"/>
  <c r="L35" i="45"/>
  <c r="J35" i="45"/>
  <c r="F35" i="45"/>
  <c r="L34" i="45"/>
  <c r="J34" i="45"/>
  <c r="F34" i="45"/>
  <c r="M34" i="45" s="1"/>
  <c r="AA34" i="45" s="1"/>
  <c r="M33" i="45"/>
  <c r="AA33" i="45" s="1"/>
  <c r="L33" i="45"/>
  <c r="J33" i="45"/>
  <c r="F33" i="45"/>
  <c r="L32" i="45"/>
  <c r="J32" i="45"/>
  <c r="F32" i="45"/>
  <c r="M32" i="45" s="1"/>
  <c r="AA32" i="45" s="1"/>
  <c r="L31" i="45"/>
  <c r="J31" i="45"/>
  <c r="J42" i="45" s="1"/>
  <c r="F31" i="45"/>
  <c r="AF28" i="45"/>
  <c r="AE28" i="45"/>
  <c r="AD28" i="45"/>
  <c r="AC28" i="45"/>
  <c r="AC110" i="45" s="1"/>
  <c r="AB28" i="45"/>
  <c r="AB110" i="45" s="1"/>
  <c r="AA28" i="45"/>
  <c r="Y28" i="45"/>
  <c r="X28" i="45"/>
  <c r="W28" i="45"/>
  <c r="V28" i="45"/>
  <c r="U28" i="45"/>
  <c r="T28" i="45"/>
  <c r="S28" i="45"/>
  <c r="Q28" i="45"/>
  <c r="P28" i="45"/>
  <c r="O28" i="45"/>
  <c r="I28" i="45"/>
  <c r="H28" i="45"/>
  <c r="E28" i="45"/>
  <c r="E110" i="45" s="1"/>
  <c r="D28" i="45"/>
  <c r="D110" i="45" s="1"/>
  <c r="L26" i="45"/>
  <c r="J26" i="45"/>
  <c r="F26" i="45"/>
  <c r="M26" i="45" s="1"/>
  <c r="L25" i="45"/>
  <c r="J25" i="45"/>
  <c r="F25" i="45"/>
  <c r="M25" i="45" s="1"/>
  <c r="L24" i="45"/>
  <c r="J24" i="45"/>
  <c r="F24" i="45"/>
  <c r="M24" i="45" s="1"/>
  <c r="L23" i="45"/>
  <c r="J23" i="45"/>
  <c r="F23" i="45"/>
  <c r="M23" i="45" s="1"/>
  <c r="L22" i="45"/>
  <c r="J22" i="45"/>
  <c r="F22" i="45"/>
  <c r="L21" i="45"/>
  <c r="J21" i="45"/>
  <c r="F21" i="45"/>
  <c r="M21" i="45" s="1"/>
  <c r="L20" i="45"/>
  <c r="J20" i="45"/>
  <c r="F20" i="45"/>
  <c r="M20" i="45" s="1"/>
  <c r="L19" i="45"/>
  <c r="J19" i="45"/>
  <c r="F19" i="45"/>
  <c r="M19" i="45" s="1"/>
  <c r="M18" i="45"/>
  <c r="L18" i="45"/>
  <c r="J18" i="45"/>
  <c r="F18" i="45"/>
  <c r="L17" i="45"/>
  <c r="J17" i="45"/>
  <c r="F17" i="45"/>
  <c r="M17" i="45" s="1"/>
  <c r="M16" i="45"/>
  <c r="L16" i="45"/>
  <c r="J16" i="45"/>
  <c r="F16" i="45"/>
  <c r="M15" i="45"/>
  <c r="L15" i="45"/>
  <c r="J15" i="45"/>
  <c r="F15" i="45"/>
  <c r="L14" i="45"/>
  <c r="J14" i="45"/>
  <c r="F14" i="45"/>
  <c r="M14" i="45" s="1"/>
  <c r="M13" i="45"/>
  <c r="L13" i="45"/>
  <c r="J13" i="45"/>
  <c r="F13" i="45"/>
  <c r="M12" i="45"/>
  <c r="L12" i="45"/>
  <c r="J12" i="45"/>
  <c r="F12" i="45"/>
  <c r="L11" i="45"/>
  <c r="J11" i="45"/>
  <c r="F11" i="45"/>
  <c r="J118" i="44"/>
  <c r="J117" i="44"/>
  <c r="J115" i="44"/>
  <c r="J114" i="44"/>
  <c r="U110" i="44"/>
  <c r="AF108" i="44"/>
  <c r="AE108" i="44"/>
  <c r="AD108" i="44"/>
  <c r="AC108" i="44"/>
  <c r="AB108" i="44"/>
  <c r="AA108" i="44"/>
  <c r="Y108" i="44"/>
  <c r="X108" i="44"/>
  <c r="W108" i="44"/>
  <c r="V108" i="44"/>
  <c r="U108" i="44"/>
  <c r="T108" i="44"/>
  <c r="S108" i="44"/>
  <c r="Q108" i="44"/>
  <c r="P108" i="44"/>
  <c r="O108" i="44"/>
  <c r="L108" i="44"/>
  <c r="I108" i="44"/>
  <c r="H108" i="44"/>
  <c r="E108" i="44"/>
  <c r="D108" i="44"/>
  <c r="L106" i="44"/>
  <c r="J106" i="44"/>
  <c r="J108" i="44" s="1"/>
  <c r="F106" i="44"/>
  <c r="F108" i="44" s="1"/>
  <c r="AF103" i="44"/>
  <c r="AE103" i="44"/>
  <c r="AD103" i="44"/>
  <c r="AC103" i="44"/>
  <c r="AB103" i="44"/>
  <c r="AA103" i="44"/>
  <c r="Y103" i="44"/>
  <c r="X103" i="44"/>
  <c r="W103" i="44"/>
  <c r="V103" i="44"/>
  <c r="U103" i="44"/>
  <c r="T103" i="44"/>
  <c r="S103" i="44"/>
  <c r="Q103" i="44"/>
  <c r="P103" i="44"/>
  <c r="O103" i="44"/>
  <c r="L103" i="44"/>
  <c r="I103" i="44"/>
  <c r="H103" i="44"/>
  <c r="E103" i="44"/>
  <c r="D103" i="44"/>
  <c r="L101" i="44"/>
  <c r="J101" i="44"/>
  <c r="J103" i="44" s="1"/>
  <c r="F101" i="44"/>
  <c r="M101" i="44" s="1"/>
  <c r="AH101" i="44" s="1"/>
  <c r="M100" i="44"/>
  <c r="M103" i="44" s="1"/>
  <c r="L100" i="44"/>
  <c r="J100" i="44"/>
  <c r="F100" i="44"/>
  <c r="F103" i="44" s="1"/>
  <c r="AF97" i="44"/>
  <c r="AE97" i="44"/>
  <c r="AD97" i="44"/>
  <c r="AC97" i="44"/>
  <c r="AB97" i="44"/>
  <c r="AA97" i="44"/>
  <c r="Y97" i="44"/>
  <c r="X97" i="44"/>
  <c r="W97" i="44"/>
  <c r="V97" i="44"/>
  <c r="U97" i="44"/>
  <c r="T97" i="44"/>
  <c r="S97" i="44"/>
  <c r="Q97" i="44"/>
  <c r="P97" i="44"/>
  <c r="O97" i="44"/>
  <c r="I97" i="44"/>
  <c r="H97" i="44"/>
  <c r="E97" i="44"/>
  <c r="D97" i="44"/>
  <c r="M95" i="44"/>
  <c r="L95" i="44"/>
  <c r="L97" i="44" s="1"/>
  <c r="J95" i="44"/>
  <c r="F95" i="44"/>
  <c r="L94" i="44"/>
  <c r="J94" i="44"/>
  <c r="J97" i="44" s="1"/>
  <c r="F94" i="44"/>
  <c r="M94" i="44" s="1"/>
  <c r="L93" i="44"/>
  <c r="J93" i="44"/>
  <c r="F93" i="44"/>
  <c r="AF90" i="44"/>
  <c r="AE90" i="44"/>
  <c r="AD90" i="44"/>
  <c r="AC90" i="44"/>
  <c r="AB90" i="44"/>
  <c r="AA90" i="44"/>
  <c r="Y90" i="44"/>
  <c r="X90" i="44"/>
  <c r="W90" i="44"/>
  <c r="V90" i="44"/>
  <c r="U90" i="44"/>
  <c r="T90" i="44"/>
  <c r="S90" i="44"/>
  <c r="Q90" i="44"/>
  <c r="P90" i="44"/>
  <c r="O90" i="44"/>
  <c r="I90" i="44"/>
  <c r="H90" i="44"/>
  <c r="E90" i="44"/>
  <c r="D90" i="44"/>
  <c r="L88" i="44"/>
  <c r="L90" i="44" s="1"/>
  <c r="J88" i="44"/>
  <c r="J90" i="44" s="1"/>
  <c r="F88" i="44"/>
  <c r="M87" i="44"/>
  <c r="L87" i="44"/>
  <c r="J87" i="44"/>
  <c r="F87" i="44"/>
  <c r="AF84" i="44"/>
  <c r="AE84" i="44"/>
  <c r="AD84" i="44"/>
  <c r="AC84" i="44"/>
  <c r="AB84" i="44"/>
  <c r="AA84" i="44"/>
  <c r="Y84" i="44"/>
  <c r="X84" i="44"/>
  <c r="W84" i="44"/>
  <c r="V84" i="44"/>
  <c r="U84" i="44"/>
  <c r="T84" i="44"/>
  <c r="S84" i="44"/>
  <c r="Q84" i="44"/>
  <c r="P84" i="44"/>
  <c r="O84" i="44"/>
  <c r="L84" i="44"/>
  <c r="I84" i="44"/>
  <c r="H84" i="44"/>
  <c r="E84" i="44"/>
  <c r="D84" i="44"/>
  <c r="L82" i="44"/>
  <c r="J82" i="44"/>
  <c r="J84" i="44" s="1"/>
  <c r="F82" i="44"/>
  <c r="M82" i="44" s="1"/>
  <c r="M81" i="44"/>
  <c r="AH82" i="44" s="1"/>
  <c r="L81" i="44"/>
  <c r="J81" i="44"/>
  <c r="F81" i="44"/>
  <c r="AF78" i="44"/>
  <c r="AE78" i="44"/>
  <c r="AD78" i="44"/>
  <c r="AC78" i="44"/>
  <c r="AB78" i="44"/>
  <c r="Y78" i="44"/>
  <c r="X78" i="44"/>
  <c r="W78" i="44"/>
  <c r="V78" i="44"/>
  <c r="U78" i="44"/>
  <c r="T78" i="44"/>
  <c r="S78" i="44"/>
  <c r="Q78" i="44"/>
  <c r="P78" i="44"/>
  <c r="O78" i="44"/>
  <c r="J78" i="44"/>
  <c r="I78" i="44"/>
  <c r="H78" i="44"/>
  <c r="E78" i="44"/>
  <c r="D78" i="44"/>
  <c r="L76" i="44"/>
  <c r="J76" i="44"/>
  <c r="F76" i="44"/>
  <c r="L75" i="44"/>
  <c r="L78" i="44" s="1"/>
  <c r="J75" i="44"/>
  <c r="F75" i="44"/>
  <c r="AF72" i="44"/>
  <c r="AE72" i="44"/>
  <c r="AD72" i="44"/>
  <c r="AC72" i="44"/>
  <c r="AB72" i="44"/>
  <c r="AA72" i="44"/>
  <c r="Y72" i="44"/>
  <c r="X72" i="44"/>
  <c r="W72" i="44"/>
  <c r="V72" i="44"/>
  <c r="V110" i="44" s="1"/>
  <c r="U72" i="44"/>
  <c r="T72" i="44"/>
  <c r="S72" i="44"/>
  <c r="Q72" i="44"/>
  <c r="P72" i="44"/>
  <c r="O72" i="44"/>
  <c r="I72" i="44"/>
  <c r="H72" i="44"/>
  <c r="F72" i="44"/>
  <c r="E72" i="44"/>
  <c r="E110" i="44" s="1"/>
  <c r="D72" i="44"/>
  <c r="L70" i="44"/>
  <c r="J70" i="44"/>
  <c r="F70" i="44"/>
  <c r="M69" i="44"/>
  <c r="L69" i="44"/>
  <c r="L72" i="44" s="1"/>
  <c r="J69" i="44"/>
  <c r="J72" i="44" s="1"/>
  <c r="F69" i="44"/>
  <c r="AF66" i="44"/>
  <c r="AE66" i="44"/>
  <c r="AD66" i="44"/>
  <c r="AC66" i="44"/>
  <c r="AB66" i="44"/>
  <c r="AA66" i="44"/>
  <c r="Y66" i="44"/>
  <c r="X66" i="44"/>
  <c r="W66" i="44"/>
  <c r="V66" i="44"/>
  <c r="U66" i="44"/>
  <c r="T66" i="44"/>
  <c r="S66" i="44"/>
  <c r="Q66" i="44"/>
  <c r="P66" i="44"/>
  <c r="O66" i="44"/>
  <c r="I66" i="44"/>
  <c r="H66" i="44"/>
  <c r="E66" i="44"/>
  <c r="D66" i="44"/>
  <c r="M64" i="44"/>
  <c r="L64" i="44"/>
  <c r="J64" i="44"/>
  <c r="F64" i="44"/>
  <c r="L63" i="44"/>
  <c r="J63" i="44"/>
  <c r="F63" i="44"/>
  <c r="M62" i="44"/>
  <c r="L62" i="44"/>
  <c r="L66" i="44" s="1"/>
  <c r="J62" i="44"/>
  <c r="J66" i="44" s="1"/>
  <c r="F62" i="44"/>
  <c r="L61" i="44"/>
  <c r="J61" i="44"/>
  <c r="F61" i="44"/>
  <c r="AF58" i="44"/>
  <c r="AE58" i="44"/>
  <c r="AD58" i="44"/>
  <c r="AC58" i="44"/>
  <c r="AB58" i="44"/>
  <c r="AA58" i="44"/>
  <c r="Y58" i="44"/>
  <c r="X58" i="44"/>
  <c r="W58" i="44"/>
  <c r="V58" i="44"/>
  <c r="U58" i="44"/>
  <c r="T58" i="44"/>
  <c r="T110" i="44" s="1"/>
  <c r="S58" i="44"/>
  <c r="Q58" i="44"/>
  <c r="P58" i="44"/>
  <c r="O58" i="44"/>
  <c r="I58" i="44"/>
  <c r="H58" i="44"/>
  <c r="E58" i="44"/>
  <c r="D58" i="44"/>
  <c r="D110" i="44" s="1"/>
  <c r="M57" i="44"/>
  <c r="L57" i="44"/>
  <c r="J57" i="44"/>
  <c r="F57" i="44"/>
  <c r="L56" i="44"/>
  <c r="J56" i="44"/>
  <c r="F56" i="44"/>
  <c r="M56" i="44" s="1"/>
  <c r="L55" i="44"/>
  <c r="J55" i="44"/>
  <c r="F55" i="44"/>
  <c r="M55" i="44" s="1"/>
  <c r="M54" i="44"/>
  <c r="M58" i="44" s="1"/>
  <c r="L54" i="44"/>
  <c r="J54" i="44"/>
  <c r="J58" i="44" s="1"/>
  <c r="F54" i="44"/>
  <c r="M53" i="44"/>
  <c r="L53" i="44"/>
  <c r="J53" i="44"/>
  <c r="F53" i="44"/>
  <c r="AF50" i="44"/>
  <c r="AE50" i="44"/>
  <c r="AD50" i="44"/>
  <c r="AC50" i="44"/>
  <c r="AB50" i="44"/>
  <c r="Y50" i="44"/>
  <c r="X50" i="44"/>
  <c r="W50" i="44"/>
  <c r="V50" i="44"/>
  <c r="U50" i="44"/>
  <c r="T50" i="44"/>
  <c r="S50" i="44"/>
  <c r="Q50" i="44"/>
  <c r="P50" i="44"/>
  <c r="O50" i="44"/>
  <c r="I50" i="44"/>
  <c r="H50" i="44"/>
  <c r="E50" i="44"/>
  <c r="D50" i="44"/>
  <c r="L49" i="44"/>
  <c r="J49" i="44"/>
  <c r="F49" i="44"/>
  <c r="M49" i="44" s="1"/>
  <c r="M48" i="44"/>
  <c r="L48" i="44"/>
  <c r="J48" i="44"/>
  <c r="F48" i="44"/>
  <c r="M47" i="44"/>
  <c r="L47" i="44"/>
  <c r="L50" i="44" s="1"/>
  <c r="J47" i="44"/>
  <c r="F47" i="44"/>
  <c r="L46" i="44"/>
  <c r="J46" i="44"/>
  <c r="F46" i="44"/>
  <c r="AA45" i="44"/>
  <c r="AA50" i="44" s="1"/>
  <c r="M45" i="44"/>
  <c r="L45" i="44"/>
  <c r="J45" i="44"/>
  <c r="J50" i="44" s="1"/>
  <c r="F45" i="44"/>
  <c r="AF42" i="44"/>
  <c r="AE42" i="44"/>
  <c r="AD42" i="44"/>
  <c r="AC42" i="44"/>
  <c r="AB42" i="44"/>
  <c r="Y42" i="44"/>
  <c r="X42" i="44"/>
  <c r="W42" i="44"/>
  <c r="V42" i="44"/>
  <c r="U42" i="44"/>
  <c r="T42" i="44"/>
  <c r="S42" i="44"/>
  <c r="Q42" i="44"/>
  <c r="P42" i="44"/>
  <c r="O42" i="44"/>
  <c r="I42" i="44"/>
  <c r="H42" i="44"/>
  <c r="E42" i="44"/>
  <c r="D42" i="44"/>
  <c r="L41" i="44"/>
  <c r="J41" i="44"/>
  <c r="F41" i="44"/>
  <c r="M41" i="44" s="1"/>
  <c r="L40" i="44"/>
  <c r="J40" i="44"/>
  <c r="F40" i="44"/>
  <c r="M40" i="44" s="1"/>
  <c r="M39" i="44"/>
  <c r="L39" i="44"/>
  <c r="J39" i="44"/>
  <c r="F39" i="44"/>
  <c r="L38" i="44"/>
  <c r="J38" i="44"/>
  <c r="F38" i="44"/>
  <c r="L37" i="44"/>
  <c r="J37" i="44"/>
  <c r="F37" i="44"/>
  <c r="M37" i="44" s="1"/>
  <c r="M36" i="44"/>
  <c r="AA36" i="44" s="1"/>
  <c r="L36" i="44"/>
  <c r="J36" i="44"/>
  <c r="F36" i="44"/>
  <c r="M35" i="44"/>
  <c r="L35" i="44"/>
  <c r="J35" i="44"/>
  <c r="F35" i="44"/>
  <c r="L34" i="44"/>
  <c r="L42" i="44" s="1"/>
  <c r="J34" i="44"/>
  <c r="J42" i="44" s="1"/>
  <c r="F34" i="44"/>
  <c r="M34" i="44" s="1"/>
  <c r="AA34" i="44" s="1"/>
  <c r="L33" i="44"/>
  <c r="J33" i="44"/>
  <c r="F33" i="44"/>
  <c r="M33" i="44" s="1"/>
  <c r="L32" i="44"/>
  <c r="J32" i="44"/>
  <c r="F32" i="44"/>
  <c r="M31" i="44"/>
  <c r="L31" i="44"/>
  <c r="J31" i="44"/>
  <c r="F31" i="44"/>
  <c r="AF28" i="44"/>
  <c r="AE28" i="44"/>
  <c r="AE110" i="44" s="1"/>
  <c r="AD28" i="44"/>
  <c r="AC28" i="44"/>
  <c r="AB28" i="44"/>
  <c r="AA28" i="44"/>
  <c r="Y28" i="44"/>
  <c r="Y110" i="44" s="1"/>
  <c r="X28" i="44"/>
  <c r="W28" i="44"/>
  <c r="W110" i="44" s="1"/>
  <c r="V28" i="44"/>
  <c r="U28" i="44"/>
  <c r="T28" i="44"/>
  <c r="S28" i="44"/>
  <c r="Q28" i="44"/>
  <c r="Q110" i="44" s="1"/>
  <c r="P28" i="44"/>
  <c r="O28" i="44"/>
  <c r="I28" i="44"/>
  <c r="H28" i="44"/>
  <c r="E28" i="44"/>
  <c r="D28" i="44"/>
  <c r="L26" i="44"/>
  <c r="J26" i="44"/>
  <c r="F26" i="44"/>
  <c r="M26" i="44" s="1"/>
  <c r="L25" i="44"/>
  <c r="J25" i="44"/>
  <c r="F25" i="44"/>
  <c r="M25" i="44" s="1"/>
  <c r="M24" i="44"/>
  <c r="L24" i="44"/>
  <c r="J24" i="44"/>
  <c r="F24" i="44"/>
  <c r="L23" i="44"/>
  <c r="J23" i="44"/>
  <c r="F23" i="44"/>
  <c r="M23" i="44" s="1"/>
  <c r="L22" i="44"/>
  <c r="J22" i="44"/>
  <c r="F22" i="44"/>
  <c r="M22" i="44" s="1"/>
  <c r="M21" i="44"/>
  <c r="L21" i="44"/>
  <c r="J21" i="44"/>
  <c r="F21" i="44"/>
  <c r="L20" i="44"/>
  <c r="J20" i="44"/>
  <c r="F20" i="44"/>
  <c r="L19" i="44"/>
  <c r="J19" i="44"/>
  <c r="F19" i="44"/>
  <c r="M19" i="44" s="1"/>
  <c r="M18" i="44"/>
  <c r="L18" i="44"/>
  <c r="J18" i="44"/>
  <c r="F18" i="44"/>
  <c r="L17" i="44"/>
  <c r="J17" i="44"/>
  <c r="F17" i="44"/>
  <c r="L16" i="44"/>
  <c r="J16" i="44"/>
  <c r="F16" i="44"/>
  <c r="M16" i="44" s="1"/>
  <c r="M15" i="44"/>
  <c r="L15" i="44"/>
  <c r="J15" i="44"/>
  <c r="F15" i="44"/>
  <c r="L14" i="44"/>
  <c r="J14" i="44"/>
  <c r="J28" i="44" s="1"/>
  <c r="F14" i="44"/>
  <c r="L13" i="44"/>
  <c r="J13" i="44"/>
  <c r="F13" i="44"/>
  <c r="M13" i="44" s="1"/>
  <c r="L12" i="44"/>
  <c r="J12" i="44"/>
  <c r="F12" i="44"/>
  <c r="M12" i="44" s="1"/>
  <c r="L11" i="44"/>
  <c r="L28" i="44" s="1"/>
  <c r="J11" i="44"/>
  <c r="F11" i="44"/>
  <c r="J118" i="43"/>
  <c r="J117" i="43"/>
  <c r="J115" i="43"/>
  <c r="J114" i="43"/>
  <c r="O110" i="43"/>
  <c r="E110" i="43"/>
  <c r="AF108" i="43"/>
  <c r="AE108" i="43"/>
  <c r="AD108" i="43"/>
  <c r="AC108" i="43"/>
  <c r="AB108" i="43"/>
  <c r="AA108" i="43"/>
  <c r="Y108" i="43"/>
  <c r="X108" i="43"/>
  <c r="W108" i="43"/>
  <c r="V108" i="43"/>
  <c r="U108" i="43"/>
  <c r="T108" i="43"/>
  <c r="S108" i="43"/>
  <c r="Q108" i="43"/>
  <c r="P108" i="43"/>
  <c r="O108" i="43"/>
  <c r="L108" i="43"/>
  <c r="I108" i="43"/>
  <c r="H108" i="43"/>
  <c r="F108" i="43"/>
  <c r="E108" i="43"/>
  <c r="D108" i="43"/>
  <c r="L106" i="43"/>
  <c r="J106" i="43"/>
  <c r="J108" i="43" s="1"/>
  <c r="F106" i="43"/>
  <c r="M106" i="43" s="1"/>
  <c r="AF103" i="43"/>
  <c r="AE103" i="43"/>
  <c r="AD103" i="43"/>
  <c r="AC103" i="43"/>
  <c r="AB103" i="43"/>
  <c r="AA103" i="43"/>
  <c r="Y103" i="43"/>
  <c r="X103" i="43"/>
  <c r="W103" i="43"/>
  <c r="V103" i="43"/>
  <c r="U103" i="43"/>
  <c r="T103" i="43"/>
  <c r="S103" i="43"/>
  <c r="Q103" i="43"/>
  <c r="P103" i="43"/>
  <c r="O103" i="43"/>
  <c r="M103" i="43"/>
  <c r="L103" i="43"/>
  <c r="J103" i="43"/>
  <c r="I103" i="43"/>
  <c r="H103" i="43"/>
  <c r="E103" i="43"/>
  <c r="D103" i="43"/>
  <c r="L101" i="43"/>
  <c r="J101" i="43"/>
  <c r="F101" i="43"/>
  <c r="M101" i="43" s="1"/>
  <c r="AH100" i="43" s="1"/>
  <c r="M100" i="43"/>
  <c r="L100" i="43"/>
  <c r="J100" i="43"/>
  <c r="F100" i="43"/>
  <c r="AF97" i="43"/>
  <c r="AE97" i="43"/>
  <c r="AD97" i="43"/>
  <c r="AC97" i="43"/>
  <c r="AB97" i="43"/>
  <c r="AA97" i="43"/>
  <c r="Y97" i="43"/>
  <c r="X97" i="43"/>
  <c r="W97" i="43"/>
  <c r="V97" i="43"/>
  <c r="U97" i="43"/>
  <c r="T97" i="43"/>
  <c r="S97" i="43"/>
  <c r="Q97" i="43"/>
  <c r="P97" i="43"/>
  <c r="O97" i="43"/>
  <c r="I97" i="43"/>
  <c r="H97" i="43"/>
  <c r="E97" i="43"/>
  <c r="D97" i="43"/>
  <c r="M95" i="43"/>
  <c r="L95" i="43"/>
  <c r="J95" i="43"/>
  <c r="F95" i="43"/>
  <c r="L94" i="43"/>
  <c r="L97" i="43" s="1"/>
  <c r="J94" i="43"/>
  <c r="J97" i="43" s="1"/>
  <c r="F94" i="43"/>
  <c r="L93" i="43"/>
  <c r="J93" i="43"/>
  <c r="F93" i="43"/>
  <c r="M93" i="43" s="1"/>
  <c r="AF90" i="43"/>
  <c r="AE90" i="43"/>
  <c r="AC90" i="43"/>
  <c r="AB90" i="43"/>
  <c r="AA90" i="43"/>
  <c r="Y90" i="43"/>
  <c r="X90" i="43"/>
  <c r="W90" i="43"/>
  <c r="V90" i="43"/>
  <c r="U90" i="43"/>
  <c r="T90" i="43"/>
  <c r="S90" i="43"/>
  <c r="Q90" i="43"/>
  <c r="P90" i="43"/>
  <c r="O90" i="43"/>
  <c r="L90" i="43"/>
  <c r="J90" i="43"/>
  <c r="I90" i="43"/>
  <c r="H90" i="43"/>
  <c r="E90" i="43"/>
  <c r="D90" i="43"/>
  <c r="L88" i="43"/>
  <c r="J88" i="43"/>
  <c r="F88" i="43"/>
  <c r="M88" i="43" s="1"/>
  <c r="L87" i="43"/>
  <c r="J87" i="43"/>
  <c r="F87" i="43"/>
  <c r="AF84" i="43"/>
  <c r="AE84" i="43"/>
  <c r="AD84" i="43"/>
  <c r="AC84" i="43"/>
  <c r="AB84" i="43"/>
  <c r="AA84" i="43"/>
  <c r="Y84" i="43"/>
  <c r="X84" i="43"/>
  <c r="W84" i="43"/>
  <c r="V84" i="43"/>
  <c r="U84" i="43"/>
  <c r="T84" i="43"/>
  <c r="S84" i="43"/>
  <c r="Q84" i="43"/>
  <c r="P84" i="43"/>
  <c r="O84" i="43"/>
  <c r="J84" i="43"/>
  <c r="I84" i="43"/>
  <c r="H84" i="43"/>
  <c r="E84" i="43"/>
  <c r="D84" i="43"/>
  <c r="L82" i="43"/>
  <c r="J82" i="43"/>
  <c r="F82" i="43"/>
  <c r="M82" i="43" s="1"/>
  <c r="AH81" i="43"/>
  <c r="M81" i="43"/>
  <c r="L81" i="43"/>
  <c r="L84" i="43" s="1"/>
  <c r="J81" i="43"/>
  <c r="F81" i="43"/>
  <c r="F84" i="43" s="1"/>
  <c r="AF78" i="43"/>
  <c r="AE78" i="43"/>
  <c r="AC78" i="43"/>
  <c r="AB78" i="43"/>
  <c r="AA78" i="43"/>
  <c r="Y78" i="43"/>
  <c r="X78" i="43"/>
  <c r="W78" i="43"/>
  <c r="V78" i="43"/>
  <c r="U78" i="43"/>
  <c r="T78" i="43"/>
  <c r="S78" i="43"/>
  <c r="Q78" i="43"/>
  <c r="P78" i="43"/>
  <c r="O78" i="43"/>
  <c r="I78" i="43"/>
  <c r="H78" i="43"/>
  <c r="F78" i="43"/>
  <c r="E78" i="43"/>
  <c r="D78" i="43"/>
  <c r="M76" i="43"/>
  <c r="L76" i="43"/>
  <c r="J76" i="43"/>
  <c r="F76" i="43"/>
  <c r="L75" i="43"/>
  <c r="L78" i="43" s="1"/>
  <c r="J75" i="43"/>
  <c r="J78" i="43" s="1"/>
  <c r="F75" i="43"/>
  <c r="AE72" i="43"/>
  <c r="AD72" i="43"/>
  <c r="AC72" i="43"/>
  <c r="AB72" i="43"/>
  <c r="AA72" i="43"/>
  <c r="Y72" i="43"/>
  <c r="X72" i="43"/>
  <c r="W72" i="43"/>
  <c r="V72" i="43"/>
  <c r="U72" i="43"/>
  <c r="T72" i="43"/>
  <c r="S72" i="43"/>
  <c r="Q72" i="43"/>
  <c r="P72" i="43"/>
  <c r="O72" i="43"/>
  <c r="I72" i="43"/>
  <c r="H72" i="43"/>
  <c r="E72" i="43"/>
  <c r="D72" i="43"/>
  <c r="L70" i="43"/>
  <c r="J70" i="43"/>
  <c r="F70" i="43"/>
  <c r="M70" i="43" s="1"/>
  <c r="L69" i="43"/>
  <c r="J69" i="43"/>
  <c r="J72" i="43" s="1"/>
  <c r="F69" i="43"/>
  <c r="M69" i="43" s="1"/>
  <c r="AF66" i="43"/>
  <c r="AE66" i="43"/>
  <c r="AD66" i="43"/>
  <c r="AC66" i="43"/>
  <c r="AB66" i="43"/>
  <c r="AA66" i="43"/>
  <c r="Y66" i="43"/>
  <c r="X66" i="43"/>
  <c r="W66" i="43"/>
  <c r="V66" i="43"/>
  <c r="U66" i="43"/>
  <c r="U110" i="43" s="1"/>
  <c r="T66" i="43"/>
  <c r="S66" i="43"/>
  <c r="Q66" i="43"/>
  <c r="P66" i="43"/>
  <c r="O66" i="43"/>
  <c r="I66" i="43"/>
  <c r="H66" i="43"/>
  <c r="H110" i="43" s="1"/>
  <c r="E66" i="43"/>
  <c r="D66" i="43"/>
  <c r="L64" i="43"/>
  <c r="J64" i="43"/>
  <c r="F64" i="43"/>
  <c r="M64" i="43" s="1"/>
  <c r="M63" i="43"/>
  <c r="L63" i="43"/>
  <c r="J63" i="43"/>
  <c r="F63" i="43"/>
  <c r="L62" i="43"/>
  <c r="J62" i="43"/>
  <c r="M62" i="43" s="1"/>
  <c r="F62" i="43"/>
  <c r="L61" i="43"/>
  <c r="L66" i="43" s="1"/>
  <c r="J61" i="43"/>
  <c r="F61" i="43"/>
  <c r="M61" i="43" s="1"/>
  <c r="AF58" i="43"/>
  <c r="AE58" i="43"/>
  <c r="AD58" i="43"/>
  <c r="AC58" i="43"/>
  <c r="AB58" i="43"/>
  <c r="AA58" i="43"/>
  <c r="Y58" i="43"/>
  <c r="X58" i="43"/>
  <c r="W58" i="43"/>
  <c r="V58" i="43"/>
  <c r="U58" i="43"/>
  <c r="T58" i="43"/>
  <c r="S58" i="43"/>
  <c r="Q58" i="43"/>
  <c r="P58" i="43"/>
  <c r="O58" i="43"/>
  <c r="I58" i="43"/>
  <c r="H58" i="43"/>
  <c r="E58" i="43"/>
  <c r="D58" i="43"/>
  <c r="L57" i="43"/>
  <c r="J57" i="43"/>
  <c r="F57" i="43"/>
  <c r="M57" i="43" s="1"/>
  <c r="M56" i="43"/>
  <c r="AH53" i="43" s="1"/>
  <c r="L56" i="43"/>
  <c r="J56" i="43"/>
  <c r="F56" i="43"/>
  <c r="L55" i="43"/>
  <c r="L58" i="43" s="1"/>
  <c r="J55" i="43"/>
  <c r="F55" i="43"/>
  <c r="M55" i="43" s="1"/>
  <c r="L54" i="43"/>
  <c r="J54" i="43"/>
  <c r="J58" i="43" s="1"/>
  <c r="F54" i="43"/>
  <c r="M54" i="43" s="1"/>
  <c r="M58" i="43" s="1"/>
  <c r="L53" i="43"/>
  <c r="J53" i="43"/>
  <c r="F53" i="43"/>
  <c r="M53" i="43" s="1"/>
  <c r="AF50" i="43"/>
  <c r="AE50" i="43"/>
  <c r="AB50" i="43"/>
  <c r="AA50" i="43"/>
  <c r="Y50" i="43"/>
  <c r="X50" i="43"/>
  <c r="W50" i="43"/>
  <c r="V50" i="43"/>
  <c r="U50" i="43"/>
  <c r="T50" i="43"/>
  <c r="S50" i="43"/>
  <c r="Q50" i="43"/>
  <c r="P50" i="43"/>
  <c r="O50" i="43"/>
  <c r="I50" i="43"/>
  <c r="H50" i="43"/>
  <c r="E50" i="43"/>
  <c r="D50" i="43"/>
  <c r="M49" i="43"/>
  <c r="L49" i="43"/>
  <c r="J49" i="43"/>
  <c r="F49" i="43"/>
  <c r="L48" i="43"/>
  <c r="J48" i="43"/>
  <c r="M48" i="43" s="1"/>
  <c r="AC48" i="43" s="1"/>
  <c r="AC50" i="43" s="1"/>
  <c r="F48" i="43"/>
  <c r="L47" i="43"/>
  <c r="J47" i="43"/>
  <c r="F47" i="43"/>
  <c r="M47" i="43" s="1"/>
  <c r="AD47" i="43" s="1"/>
  <c r="L46" i="43"/>
  <c r="J46" i="43"/>
  <c r="J50" i="43" s="1"/>
  <c r="F46" i="43"/>
  <c r="M46" i="43" s="1"/>
  <c r="AD46" i="43" s="1"/>
  <c r="L45" i="43"/>
  <c r="L50" i="43" s="1"/>
  <c r="J45" i="43"/>
  <c r="F45" i="43"/>
  <c r="AE42" i="43"/>
  <c r="AB42" i="43"/>
  <c r="AA42" i="43"/>
  <c r="Y42" i="43"/>
  <c r="X42" i="43"/>
  <c r="W42" i="43"/>
  <c r="V42" i="43"/>
  <c r="V110" i="43" s="1"/>
  <c r="U42" i="43"/>
  <c r="T42" i="43"/>
  <c r="S42" i="43"/>
  <c r="Q42" i="43"/>
  <c r="P42" i="43"/>
  <c r="O42" i="43"/>
  <c r="I42" i="43"/>
  <c r="H42" i="43"/>
  <c r="F42" i="43"/>
  <c r="E42" i="43"/>
  <c r="D42" i="43"/>
  <c r="L41" i="43"/>
  <c r="J41" i="43"/>
  <c r="F41" i="43"/>
  <c r="M40" i="43"/>
  <c r="L40" i="43"/>
  <c r="J40" i="43"/>
  <c r="F40" i="43"/>
  <c r="M39" i="43"/>
  <c r="L39" i="43"/>
  <c r="J39" i="43"/>
  <c r="F39" i="43"/>
  <c r="L38" i="43"/>
  <c r="L42" i="43" s="1"/>
  <c r="J38" i="43"/>
  <c r="F38" i="43"/>
  <c r="M38" i="43" s="1"/>
  <c r="M37" i="43"/>
  <c r="L37" i="43"/>
  <c r="J37" i="43"/>
  <c r="F37" i="43"/>
  <c r="AF36" i="43"/>
  <c r="M36" i="43"/>
  <c r="L36" i="43"/>
  <c r="J36" i="43"/>
  <c r="F36" i="43"/>
  <c r="AD35" i="43"/>
  <c r="M35" i="43"/>
  <c r="L35" i="43"/>
  <c r="J35" i="43"/>
  <c r="F35" i="43"/>
  <c r="L34" i="43"/>
  <c r="J34" i="43"/>
  <c r="F34" i="43"/>
  <c r="M34" i="43" s="1"/>
  <c r="AD34" i="43" s="1"/>
  <c r="AD42" i="43" s="1"/>
  <c r="L33" i="43"/>
  <c r="J33" i="43"/>
  <c r="F33" i="43"/>
  <c r="M33" i="43" s="1"/>
  <c r="AF33" i="43" s="1"/>
  <c r="AF42" i="43" s="1"/>
  <c r="L32" i="43"/>
  <c r="J32" i="43"/>
  <c r="F32" i="43"/>
  <c r="M32" i="43" s="1"/>
  <c r="AD32" i="43" s="1"/>
  <c r="L31" i="43"/>
  <c r="J31" i="43"/>
  <c r="J42" i="43" s="1"/>
  <c r="F31" i="43"/>
  <c r="AF28" i="43"/>
  <c r="AE28" i="43"/>
  <c r="AE110" i="43" s="1"/>
  <c r="AB28" i="43"/>
  <c r="AA28" i="43"/>
  <c r="Y28" i="43"/>
  <c r="Y110" i="43" s="1"/>
  <c r="X28" i="43"/>
  <c r="X110" i="43" s="1"/>
  <c r="W28" i="43"/>
  <c r="V28" i="43"/>
  <c r="U28" i="43"/>
  <c r="S28" i="43"/>
  <c r="Q28" i="43"/>
  <c r="Q110" i="43" s="1"/>
  <c r="P28" i="43"/>
  <c r="O28" i="43"/>
  <c r="I28" i="43"/>
  <c r="I110" i="43" s="1"/>
  <c r="H28" i="43"/>
  <c r="E28" i="43"/>
  <c r="D28" i="43"/>
  <c r="D110" i="43" s="1"/>
  <c r="M26" i="43"/>
  <c r="L26" i="43"/>
  <c r="J26" i="43"/>
  <c r="F26" i="43"/>
  <c r="L25" i="43"/>
  <c r="J25" i="43"/>
  <c r="F25" i="43"/>
  <c r="M25" i="43" s="1"/>
  <c r="L24" i="43"/>
  <c r="J24" i="43"/>
  <c r="F24" i="43"/>
  <c r="M24" i="43" s="1"/>
  <c r="M23" i="43"/>
  <c r="L23" i="43"/>
  <c r="J23" i="43"/>
  <c r="F23" i="43"/>
  <c r="L22" i="43"/>
  <c r="J22" i="43"/>
  <c r="F22" i="43"/>
  <c r="M22" i="43" s="1"/>
  <c r="L21" i="43"/>
  <c r="J21" i="43"/>
  <c r="F21" i="43"/>
  <c r="AC20" i="43"/>
  <c r="AC28" i="43" s="1"/>
  <c r="T20" i="43"/>
  <c r="T28" i="43" s="1"/>
  <c r="T110" i="43" s="1"/>
  <c r="L20" i="43"/>
  <c r="J20" i="43"/>
  <c r="F20" i="43"/>
  <c r="M20" i="43" s="1"/>
  <c r="E20" i="43"/>
  <c r="L19" i="43"/>
  <c r="J19" i="43"/>
  <c r="F19" i="43"/>
  <c r="M19" i="43" s="1"/>
  <c r="M18" i="43"/>
  <c r="L18" i="43"/>
  <c r="J18" i="43"/>
  <c r="F18" i="43"/>
  <c r="L17" i="43"/>
  <c r="J17" i="43"/>
  <c r="F17" i="43"/>
  <c r="M17" i="43" s="1"/>
  <c r="L16" i="43"/>
  <c r="J16" i="43"/>
  <c r="F16" i="43"/>
  <c r="M16" i="43" s="1"/>
  <c r="M15" i="43"/>
  <c r="L15" i="43"/>
  <c r="J15" i="43"/>
  <c r="F15" i="43"/>
  <c r="L14" i="43"/>
  <c r="J14" i="43"/>
  <c r="F14" i="43"/>
  <c r="M14" i="43" s="1"/>
  <c r="AD14" i="43" s="1"/>
  <c r="L13" i="43"/>
  <c r="L28" i="43" s="1"/>
  <c r="J13" i="43"/>
  <c r="F13" i="43"/>
  <c r="L12" i="43"/>
  <c r="J12" i="43"/>
  <c r="F12" i="43"/>
  <c r="L11" i="43"/>
  <c r="J11" i="43"/>
  <c r="F11" i="43"/>
  <c r="AH31" i="44" l="1"/>
  <c r="M50" i="46"/>
  <c r="AH106" i="58"/>
  <c r="F103" i="43"/>
  <c r="F78" i="44"/>
  <c r="M75" i="44"/>
  <c r="J28" i="45"/>
  <c r="J110" i="45" s="1"/>
  <c r="M49" i="46"/>
  <c r="F50" i="46"/>
  <c r="AA28" i="47"/>
  <c r="L110" i="50"/>
  <c r="M45" i="51"/>
  <c r="F50" i="51"/>
  <c r="M69" i="48"/>
  <c r="J72" i="48"/>
  <c r="J110" i="48" s="1"/>
  <c r="AA110" i="43"/>
  <c r="AH61" i="43"/>
  <c r="M66" i="43"/>
  <c r="AH62" i="43"/>
  <c r="M11" i="43"/>
  <c r="F28" i="43"/>
  <c r="M21" i="43"/>
  <c r="J66" i="43"/>
  <c r="L72" i="43"/>
  <c r="L110" i="43" s="1"/>
  <c r="AC110" i="44"/>
  <c r="AH54" i="44"/>
  <c r="M22" i="45"/>
  <c r="T110" i="45"/>
  <c r="M31" i="45"/>
  <c r="AD110" i="45"/>
  <c r="AH94" i="45"/>
  <c r="L58" i="46"/>
  <c r="AH82" i="46"/>
  <c r="P110" i="48"/>
  <c r="F97" i="48"/>
  <c r="M93" i="48"/>
  <c r="AH76" i="49"/>
  <c r="M78" i="49"/>
  <c r="AH75" i="49"/>
  <c r="AA75" i="49"/>
  <c r="AA78" i="49" s="1"/>
  <c r="M101" i="49"/>
  <c r="AH100" i="49" s="1"/>
  <c r="AH106" i="49"/>
  <c r="M108" i="49"/>
  <c r="M41" i="53"/>
  <c r="AH46" i="53"/>
  <c r="AH45" i="53"/>
  <c r="M50" i="53"/>
  <c r="U110" i="45"/>
  <c r="M84" i="45"/>
  <c r="AH81" i="45"/>
  <c r="F28" i="46"/>
  <c r="M11" i="46"/>
  <c r="AH53" i="46"/>
  <c r="F103" i="46"/>
  <c r="J28" i="47"/>
  <c r="F42" i="47"/>
  <c r="M31" i="47"/>
  <c r="F28" i="48"/>
  <c r="M12" i="48"/>
  <c r="Q110" i="48"/>
  <c r="AE110" i="48"/>
  <c r="AC33" i="48"/>
  <c r="AC42" i="48" s="1"/>
  <c r="AC110" i="48" s="1"/>
  <c r="J42" i="49"/>
  <c r="M31" i="49"/>
  <c r="M53" i="52"/>
  <c r="F58" i="52"/>
  <c r="AH53" i="56"/>
  <c r="AH54" i="56"/>
  <c r="M58" i="56"/>
  <c r="W110" i="43"/>
  <c r="P110" i="43"/>
  <c r="AB110" i="43"/>
  <c r="F58" i="43"/>
  <c r="AH101" i="43"/>
  <c r="X110" i="44"/>
  <c r="M84" i="44"/>
  <c r="M88" i="44"/>
  <c r="V110" i="45"/>
  <c r="L42" i="45"/>
  <c r="AA45" i="45"/>
  <c r="M94" i="45"/>
  <c r="AH93" i="45" s="1"/>
  <c r="F97" i="45"/>
  <c r="M18" i="46"/>
  <c r="AC110" i="46"/>
  <c r="M61" i="46"/>
  <c r="F66" i="46"/>
  <c r="L28" i="47"/>
  <c r="J42" i="47"/>
  <c r="AH88" i="47"/>
  <c r="M90" i="47"/>
  <c r="AH87" i="47"/>
  <c r="U110" i="49"/>
  <c r="L42" i="50"/>
  <c r="M45" i="50"/>
  <c r="AH87" i="52"/>
  <c r="M90" i="52"/>
  <c r="AH88" i="52"/>
  <c r="J66" i="57"/>
  <c r="M61" i="57"/>
  <c r="M42" i="44"/>
  <c r="M48" i="45"/>
  <c r="AA48" i="45" s="1"/>
  <c r="F50" i="45"/>
  <c r="M12" i="43"/>
  <c r="AD12" i="43" s="1"/>
  <c r="M31" i="43"/>
  <c r="F66" i="43"/>
  <c r="M75" i="43"/>
  <c r="M20" i="44"/>
  <c r="F42" i="44"/>
  <c r="L28" i="45"/>
  <c r="AA42" i="45"/>
  <c r="S110" i="45"/>
  <c r="O110" i="46"/>
  <c r="M90" i="46"/>
  <c r="M11" i="47"/>
  <c r="M39" i="47"/>
  <c r="AE110" i="47"/>
  <c r="O45" i="48"/>
  <c r="O50" i="48" s="1"/>
  <c r="O110" i="48" s="1"/>
  <c r="AH53" i="48"/>
  <c r="M58" i="48"/>
  <c r="M16" i="50"/>
  <c r="M81" i="51"/>
  <c r="F84" i="51"/>
  <c r="M28" i="56"/>
  <c r="AH11" i="56"/>
  <c r="AH12" i="56"/>
  <c r="M75" i="45"/>
  <c r="F78" i="45"/>
  <c r="F97" i="46"/>
  <c r="M93" i="46"/>
  <c r="AH53" i="50"/>
  <c r="M58" i="50"/>
  <c r="M41" i="43"/>
  <c r="AC41" i="43" s="1"/>
  <c r="AC42" i="43" s="1"/>
  <c r="AC110" i="43" s="1"/>
  <c r="M17" i="44"/>
  <c r="I110" i="44"/>
  <c r="AB110" i="44"/>
  <c r="AH81" i="44"/>
  <c r="M64" i="45"/>
  <c r="F90" i="45"/>
  <c r="M87" i="45"/>
  <c r="M12" i="46"/>
  <c r="F78" i="46"/>
  <c r="M75" i="46"/>
  <c r="W110" i="47"/>
  <c r="E110" i="49"/>
  <c r="X110" i="49"/>
  <c r="AH82" i="49"/>
  <c r="M84" i="49"/>
  <c r="F28" i="50"/>
  <c r="E110" i="50"/>
  <c r="T110" i="51"/>
  <c r="AF31" i="51"/>
  <c r="AF42" i="51" s="1"/>
  <c r="AH32" i="51"/>
  <c r="M61" i="44"/>
  <c r="F66" i="44"/>
  <c r="O45" i="49"/>
  <c r="O50" i="49" s="1"/>
  <c r="O110" i="49" s="1"/>
  <c r="AH45" i="66"/>
  <c r="AH46" i="66"/>
  <c r="M50" i="66"/>
  <c r="M58" i="66"/>
  <c r="AH53" i="66"/>
  <c r="AH54" i="66"/>
  <c r="AH54" i="67"/>
  <c r="AH53" i="67"/>
  <c r="M58" i="67"/>
  <c r="AH75" i="67"/>
  <c r="M78" i="67"/>
  <c r="AH76" i="67"/>
  <c r="AH88" i="65"/>
  <c r="M90" i="65"/>
  <c r="AH87" i="65"/>
  <c r="M87" i="43"/>
  <c r="F90" i="43"/>
  <c r="M11" i="45"/>
  <c r="F28" i="45"/>
  <c r="J28" i="43"/>
  <c r="J110" i="43" s="1"/>
  <c r="AH94" i="43"/>
  <c r="AH101" i="46"/>
  <c r="M103" i="46"/>
  <c r="AH100" i="46"/>
  <c r="AA42" i="47"/>
  <c r="AH101" i="47"/>
  <c r="M103" i="47"/>
  <c r="W110" i="49"/>
  <c r="F72" i="43"/>
  <c r="AH106" i="43"/>
  <c r="M108" i="43"/>
  <c r="O110" i="44"/>
  <c r="F50" i="44"/>
  <c r="M46" i="44"/>
  <c r="L58" i="44"/>
  <c r="L110" i="44" s="1"/>
  <c r="M58" i="45"/>
  <c r="AH82" i="45"/>
  <c r="M103" i="45"/>
  <c r="AH100" i="45"/>
  <c r="AH101" i="45"/>
  <c r="T110" i="46"/>
  <c r="F42" i="46"/>
  <c r="M31" i="46"/>
  <c r="AH54" i="46"/>
  <c r="D110" i="47"/>
  <c r="F28" i="49"/>
  <c r="Y110" i="49"/>
  <c r="J28" i="50"/>
  <c r="M95" i="51"/>
  <c r="AD95" i="51" s="1"/>
  <c r="AD97" i="51" s="1"/>
  <c r="AD110" i="51" s="1"/>
  <c r="M16" i="54"/>
  <c r="M28" i="54" s="1"/>
  <c r="F28" i="54"/>
  <c r="J78" i="54"/>
  <c r="M75" i="54"/>
  <c r="J110" i="44"/>
  <c r="M12" i="59"/>
  <c r="F28" i="59"/>
  <c r="AH45" i="46"/>
  <c r="AA45" i="46"/>
  <c r="AA50" i="46" s="1"/>
  <c r="AH46" i="46"/>
  <c r="M101" i="65"/>
  <c r="AE101" i="65" s="1"/>
  <c r="AE102" i="65" s="1"/>
  <c r="F102" i="65"/>
  <c r="J126" i="65"/>
  <c r="J128" i="65" s="1"/>
  <c r="J129" i="65" s="1"/>
  <c r="AH70" i="43"/>
  <c r="M72" i="43"/>
  <c r="AH69" i="43"/>
  <c r="AF69" i="43"/>
  <c r="AF72" i="43" s="1"/>
  <c r="AF110" i="43" s="1"/>
  <c r="AH54" i="49"/>
  <c r="M58" i="49"/>
  <c r="S110" i="43"/>
  <c r="H110" i="44"/>
  <c r="F42" i="45"/>
  <c r="F97" i="49"/>
  <c r="M94" i="49"/>
  <c r="M97" i="49" s="1"/>
  <c r="F50" i="43"/>
  <c r="M13" i="43"/>
  <c r="AD13" i="43" s="1"/>
  <c r="AH54" i="43"/>
  <c r="AH82" i="43"/>
  <c r="M84" i="43"/>
  <c r="F97" i="43"/>
  <c r="M94" i="43"/>
  <c r="AH93" i="43" s="1"/>
  <c r="M14" i="44"/>
  <c r="AH53" i="44"/>
  <c r="F66" i="45"/>
  <c r="M61" i="45"/>
  <c r="M70" i="45"/>
  <c r="F72" i="45"/>
  <c r="U110" i="46"/>
  <c r="J42" i="46"/>
  <c r="L66" i="46"/>
  <c r="L110" i="46" s="1"/>
  <c r="M24" i="47"/>
  <c r="E110" i="47"/>
  <c r="Y110" i="47"/>
  <c r="F58" i="47"/>
  <c r="F66" i="47"/>
  <c r="M61" i="47"/>
  <c r="M46" i="48"/>
  <c r="M50" i="48" s="1"/>
  <c r="M82" i="48"/>
  <c r="AH82" i="48" s="1"/>
  <c r="H110" i="49"/>
  <c r="J66" i="54"/>
  <c r="M62" i="54"/>
  <c r="M66" i="54" s="1"/>
  <c r="F97" i="44"/>
  <c r="M93" i="44"/>
  <c r="I110" i="47"/>
  <c r="M72" i="47"/>
  <c r="AH69" i="47"/>
  <c r="AH81" i="47"/>
  <c r="S110" i="48"/>
  <c r="AF110" i="48"/>
  <c r="I110" i="49"/>
  <c r="AA42" i="49"/>
  <c r="AA110" i="49" s="1"/>
  <c r="AH70" i="49"/>
  <c r="M72" i="49"/>
  <c r="AH69" i="49"/>
  <c r="H110" i="50"/>
  <c r="Y110" i="50"/>
  <c r="AA42" i="50"/>
  <c r="F58" i="50"/>
  <c r="AF110" i="51"/>
  <c r="U110" i="51"/>
  <c r="AH70" i="51"/>
  <c r="AH69" i="51"/>
  <c r="M72" i="51"/>
  <c r="F97" i="52"/>
  <c r="M93" i="52"/>
  <c r="F42" i="53"/>
  <c r="X110" i="58"/>
  <c r="M33" i="58"/>
  <c r="F42" i="58"/>
  <c r="M31" i="61"/>
  <c r="F42" i="61"/>
  <c r="H110" i="45"/>
  <c r="W110" i="45"/>
  <c r="F58" i="45"/>
  <c r="AC110" i="47"/>
  <c r="M40" i="47"/>
  <c r="M47" i="47"/>
  <c r="J72" i="47"/>
  <c r="J84" i="47"/>
  <c r="F42" i="48"/>
  <c r="L90" i="48"/>
  <c r="L110" i="48" s="1"/>
  <c r="M11" i="49"/>
  <c r="I110" i="50"/>
  <c r="J28" i="51"/>
  <c r="J110" i="51" s="1"/>
  <c r="AE110" i="51"/>
  <c r="M90" i="51"/>
  <c r="AH87" i="51"/>
  <c r="AH88" i="51"/>
  <c r="J42" i="53"/>
  <c r="M31" i="53"/>
  <c r="J58" i="53"/>
  <c r="F58" i="58"/>
  <c r="F58" i="44"/>
  <c r="I110" i="45"/>
  <c r="X110" i="45"/>
  <c r="F58" i="46"/>
  <c r="F90" i="46"/>
  <c r="M33" i="47"/>
  <c r="AA33" i="47" s="1"/>
  <c r="L72" i="47"/>
  <c r="F90" i="47"/>
  <c r="U110" i="48"/>
  <c r="J28" i="49"/>
  <c r="J50" i="49"/>
  <c r="F42" i="50"/>
  <c r="AH82" i="50"/>
  <c r="M84" i="50"/>
  <c r="AH81" i="50"/>
  <c r="F97" i="51"/>
  <c r="M93" i="51"/>
  <c r="U110" i="53"/>
  <c r="L42" i="53"/>
  <c r="P110" i="55"/>
  <c r="F58" i="57"/>
  <c r="M54" i="57"/>
  <c r="F28" i="44"/>
  <c r="M32" i="44"/>
  <c r="AA32" i="44" s="1"/>
  <c r="M38" i="44"/>
  <c r="AA38" i="44" s="1"/>
  <c r="M76" i="44"/>
  <c r="F90" i="44"/>
  <c r="AH100" i="44"/>
  <c r="Y110" i="45"/>
  <c r="M62" i="45"/>
  <c r="F103" i="45"/>
  <c r="Q110" i="46"/>
  <c r="AE110" i="46"/>
  <c r="M36" i="46"/>
  <c r="AA36" i="46" s="1"/>
  <c r="AA42" i="46" s="1"/>
  <c r="AA110" i="46" s="1"/>
  <c r="M22" i="47"/>
  <c r="M37" i="47"/>
  <c r="F78" i="47"/>
  <c r="M82" i="47"/>
  <c r="AH82" i="47" s="1"/>
  <c r="AH12" i="48"/>
  <c r="L28" i="49"/>
  <c r="L110" i="49" s="1"/>
  <c r="Q110" i="49"/>
  <c r="AF110" i="49"/>
  <c r="M48" i="49"/>
  <c r="AH46" i="49" s="1"/>
  <c r="L66" i="49"/>
  <c r="M25" i="50"/>
  <c r="AH54" i="50"/>
  <c r="F72" i="50"/>
  <c r="AH106" i="50"/>
  <c r="F66" i="51"/>
  <c r="L42" i="52"/>
  <c r="M49" i="54"/>
  <c r="AH46" i="54" s="1"/>
  <c r="F50" i="54"/>
  <c r="P110" i="44"/>
  <c r="AD110" i="44"/>
  <c r="M56" i="45"/>
  <c r="AH54" i="45" s="1"/>
  <c r="S110" i="46"/>
  <c r="AF110" i="46"/>
  <c r="M72" i="46"/>
  <c r="M45" i="47"/>
  <c r="M78" i="47"/>
  <c r="M94" i="47"/>
  <c r="AH93" i="47" s="1"/>
  <c r="F72" i="48"/>
  <c r="M76" i="48"/>
  <c r="M78" i="48" s="1"/>
  <c r="M103" i="48"/>
  <c r="M22" i="49"/>
  <c r="F103" i="49"/>
  <c r="AF110" i="50"/>
  <c r="S110" i="51"/>
  <c r="AA42" i="52"/>
  <c r="M82" i="53"/>
  <c r="AH81" i="53" s="1"/>
  <c r="AD110" i="54"/>
  <c r="M31" i="54"/>
  <c r="F42" i="54"/>
  <c r="J58" i="54"/>
  <c r="M53" i="54"/>
  <c r="F28" i="57"/>
  <c r="M12" i="57"/>
  <c r="AH12" i="57" s="1"/>
  <c r="F84" i="52"/>
  <c r="M81" i="52"/>
  <c r="M45" i="55"/>
  <c r="F50" i="55"/>
  <c r="M45" i="43"/>
  <c r="M11" i="44"/>
  <c r="S110" i="44"/>
  <c r="AF110" i="44"/>
  <c r="M70" i="44"/>
  <c r="AH69" i="44" s="1"/>
  <c r="F84" i="44"/>
  <c r="J28" i="46"/>
  <c r="D110" i="46"/>
  <c r="F84" i="46"/>
  <c r="AH87" i="46"/>
  <c r="H110" i="48"/>
  <c r="D110" i="48"/>
  <c r="AH61" i="48"/>
  <c r="AH81" i="48"/>
  <c r="M84" i="48"/>
  <c r="J97" i="48"/>
  <c r="L42" i="49"/>
  <c r="F58" i="49"/>
  <c r="F66" i="49"/>
  <c r="M62" i="49"/>
  <c r="AH61" i="49" s="1"/>
  <c r="M88" i="49"/>
  <c r="AH87" i="49" s="1"/>
  <c r="S110" i="50"/>
  <c r="AH70" i="50"/>
  <c r="L28" i="51"/>
  <c r="M61" i="51"/>
  <c r="AH75" i="51"/>
  <c r="AC75" i="51"/>
  <c r="AC78" i="51" s="1"/>
  <c r="M78" i="51"/>
  <c r="AH76" i="51"/>
  <c r="D110" i="52"/>
  <c r="E110" i="53"/>
  <c r="AF110" i="55"/>
  <c r="J50" i="55"/>
  <c r="AH45" i="54"/>
  <c r="M63" i="44"/>
  <c r="M24" i="46"/>
  <c r="M63" i="46"/>
  <c r="L42" i="47"/>
  <c r="AH70" i="47"/>
  <c r="AH75" i="47"/>
  <c r="AH106" i="47"/>
  <c r="M35" i="48"/>
  <c r="AH32" i="48" s="1"/>
  <c r="J84" i="48"/>
  <c r="L97" i="48"/>
  <c r="F108" i="48"/>
  <c r="M106" i="48"/>
  <c r="M16" i="49"/>
  <c r="AH101" i="49"/>
  <c r="M19" i="50"/>
  <c r="AH11" i="50" s="1"/>
  <c r="M37" i="50"/>
  <c r="Q110" i="50"/>
  <c r="M76" i="51"/>
  <c r="E110" i="54"/>
  <c r="AH46" i="44"/>
  <c r="M106" i="44"/>
  <c r="J50" i="45"/>
  <c r="L97" i="45"/>
  <c r="M21" i="46"/>
  <c r="F28" i="47"/>
  <c r="F110" i="47" s="1"/>
  <c r="V110" i="47"/>
  <c r="M53" i="47"/>
  <c r="F84" i="47"/>
  <c r="M49" i="48"/>
  <c r="F66" i="48"/>
  <c r="L84" i="48"/>
  <c r="F72" i="49"/>
  <c r="AH93" i="49"/>
  <c r="U110" i="50"/>
  <c r="J42" i="50"/>
  <c r="M34" i="50"/>
  <c r="AH31" i="50" s="1"/>
  <c r="M100" i="51"/>
  <c r="S110" i="52"/>
  <c r="AF110" i="52"/>
  <c r="V110" i="54"/>
  <c r="F50" i="56"/>
  <c r="M48" i="56"/>
  <c r="M50" i="56" s="1"/>
  <c r="J50" i="56"/>
  <c r="M48" i="50"/>
  <c r="AA48" i="50" s="1"/>
  <c r="H110" i="51"/>
  <c r="X110" i="51"/>
  <c r="J42" i="51"/>
  <c r="F58" i="51"/>
  <c r="X110" i="52"/>
  <c r="J42" i="52"/>
  <c r="M69" i="52"/>
  <c r="V110" i="53"/>
  <c r="M13" i="54"/>
  <c r="AH11" i="54" s="1"/>
  <c r="L28" i="55"/>
  <c r="L90" i="55"/>
  <c r="M17" i="58"/>
  <c r="M28" i="58" s="1"/>
  <c r="T110" i="61"/>
  <c r="V110" i="61"/>
  <c r="F72" i="47"/>
  <c r="M66" i="48"/>
  <c r="I110" i="51"/>
  <c r="L97" i="51"/>
  <c r="Y110" i="52"/>
  <c r="L28" i="53"/>
  <c r="D110" i="53"/>
  <c r="W110" i="53"/>
  <c r="J28" i="54"/>
  <c r="H110" i="54"/>
  <c r="Q110" i="55"/>
  <c r="M78" i="55"/>
  <c r="AH75" i="55"/>
  <c r="AH76" i="55"/>
  <c r="L28" i="56"/>
  <c r="X110" i="56"/>
  <c r="F58" i="48"/>
  <c r="F84" i="48"/>
  <c r="O110" i="50"/>
  <c r="AC110" i="50"/>
  <c r="M100" i="50"/>
  <c r="AA110" i="51"/>
  <c r="M39" i="51"/>
  <c r="AH31" i="51" s="1"/>
  <c r="E110" i="51"/>
  <c r="J28" i="52"/>
  <c r="M14" i="52"/>
  <c r="I110" i="52"/>
  <c r="AB110" i="52"/>
  <c r="M32" i="52"/>
  <c r="AH31" i="52" s="1"/>
  <c r="M42" i="52"/>
  <c r="M47" i="52"/>
  <c r="F50" i="52"/>
  <c r="J66" i="52"/>
  <c r="X110" i="53"/>
  <c r="M53" i="53"/>
  <c r="J97" i="53"/>
  <c r="S110" i="55"/>
  <c r="AH32" i="55"/>
  <c r="F97" i="55"/>
  <c r="M93" i="55"/>
  <c r="P110" i="50"/>
  <c r="AD110" i="50"/>
  <c r="F66" i="50"/>
  <c r="J103" i="50"/>
  <c r="L28" i="52"/>
  <c r="AC110" i="52"/>
  <c r="F28" i="53"/>
  <c r="F78" i="53"/>
  <c r="M76" i="53"/>
  <c r="AH75" i="53" s="1"/>
  <c r="M15" i="55"/>
  <c r="AC15" i="55" s="1"/>
  <c r="J28" i="55"/>
  <c r="M32" i="55"/>
  <c r="F42" i="55"/>
  <c r="M97" i="56"/>
  <c r="J36" i="57"/>
  <c r="I32" i="57"/>
  <c r="J66" i="59"/>
  <c r="F50" i="48"/>
  <c r="AH87" i="48"/>
  <c r="AH100" i="48"/>
  <c r="L78" i="50"/>
  <c r="J66" i="51"/>
  <c r="M11" i="52"/>
  <c r="O110" i="52"/>
  <c r="H110" i="53"/>
  <c r="AH70" i="53"/>
  <c r="M72" i="53"/>
  <c r="AH69" i="53"/>
  <c r="M93" i="53"/>
  <c r="AH106" i="53"/>
  <c r="M108" i="53"/>
  <c r="O110" i="54"/>
  <c r="J42" i="55"/>
  <c r="AC75" i="55"/>
  <c r="AC78" i="55" s="1"/>
  <c r="I110" i="56"/>
  <c r="AH93" i="56"/>
  <c r="U110" i="57"/>
  <c r="AE110" i="49"/>
  <c r="L66" i="50"/>
  <c r="V110" i="51"/>
  <c r="L58" i="51"/>
  <c r="F78" i="51"/>
  <c r="P110" i="52"/>
  <c r="AE110" i="52"/>
  <c r="AH11" i="53"/>
  <c r="M28" i="53"/>
  <c r="AC110" i="53"/>
  <c r="F20" i="55"/>
  <c r="M20" i="55" s="1"/>
  <c r="AD20" i="55" s="1"/>
  <c r="AD28" i="55" s="1"/>
  <c r="E28" i="55"/>
  <c r="E110" i="55" s="1"/>
  <c r="T20" i="55"/>
  <c r="T28" i="55" s="1"/>
  <c r="T110" i="55" s="1"/>
  <c r="M70" i="55"/>
  <c r="AD70" i="55" s="1"/>
  <c r="AD72" i="55" s="1"/>
  <c r="M78" i="56"/>
  <c r="AH75" i="56"/>
  <c r="AH76" i="56"/>
  <c r="AH82" i="56"/>
  <c r="AH81" i="56"/>
  <c r="M84" i="56"/>
  <c r="V110" i="57"/>
  <c r="W36" i="57"/>
  <c r="Q110" i="57"/>
  <c r="D110" i="50"/>
  <c r="T110" i="50"/>
  <c r="M76" i="50"/>
  <c r="AH75" i="50" s="1"/>
  <c r="M101" i="50"/>
  <c r="F28" i="52"/>
  <c r="M12" i="52"/>
  <c r="AA12" i="52" s="1"/>
  <c r="AA28" i="52" s="1"/>
  <c r="H110" i="52"/>
  <c r="M95" i="52"/>
  <c r="AH100" i="52"/>
  <c r="AH101" i="52"/>
  <c r="M103" i="52"/>
  <c r="M66" i="53"/>
  <c r="P110" i="54"/>
  <c r="M62" i="50"/>
  <c r="M87" i="50"/>
  <c r="M11" i="51"/>
  <c r="AC28" i="51"/>
  <c r="AC110" i="51" s="1"/>
  <c r="F42" i="51"/>
  <c r="M54" i="51"/>
  <c r="AH54" i="51" s="1"/>
  <c r="M78" i="52"/>
  <c r="AH75" i="52"/>
  <c r="Q110" i="53"/>
  <c r="AE110" i="53"/>
  <c r="L58" i="53"/>
  <c r="M13" i="55"/>
  <c r="AH11" i="55" s="1"/>
  <c r="F28" i="55"/>
  <c r="J78" i="56"/>
  <c r="M76" i="56"/>
  <c r="AH82" i="57"/>
  <c r="M84" i="57"/>
  <c r="M18" i="52"/>
  <c r="F66" i="53"/>
  <c r="M87" i="53"/>
  <c r="T110" i="54"/>
  <c r="J42" i="54"/>
  <c r="D110" i="55"/>
  <c r="W110" i="55"/>
  <c r="F108" i="55"/>
  <c r="M106" i="55"/>
  <c r="L58" i="56"/>
  <c r="T110" i="57"/>
  <c r="M37" i="57"/>
  <c r="AH87" i="57"/>
  <c r="M90" i="57"/>
  <c r="M97" i="57"/>
  <c r="AH94" i="57"/>
  <c r="AD95" i="57"/>
  <c r="AD97" i="57" s="1"/>
  <c r="J103" i="57"/>
  <c r="Q110" i="58"/>
  <c r="M94" i="58"/>
  <c r="L66" i="59"/>
  <c r="F28" i="51"/>
  <c r="F72" i="51"/>
  <c r="L103" i="52"/>
  <c r="F50" i="53"/>
  <c r="AH62" i="53"/>
  <c r="J90" i="53"/>
  <c r="U110" i="54"/>
  <c r="M88" i="54"/>
  <c r="AH88" i="54" s="1"/>
  <c r="Y110" i="55"/>
  <c r="I58" i="55"/>
  <c r="I110" i="55" s="1"/>
  <c r="M84" i="55"/>
  <c r="L97" i="55"/>
  <c r="F72" i="56"/>
  <c r="AC110" i="57"/>
  <c r="M46" i="59"/>
  <c r="AH45" i="59" s="1"/>
  <c r="F50" i="59"/>
  <c r="E110" i="52"/>
  <c r="U110" i="52"/>
  <c r="AB110" i="53"/>
  <c r="AH70" i="54"/>
  <c r="M72" i="54"/>
  <c r="AH69" i="54"/>
  <c r="AA110" i="55"/>
  <c r="F28" i="56"/>
  <c r="F66" i="56"/>
  <c r="M61" i="56"/>
  <c r="J72" i="56"/>
  <c r="M69" i="56"/>
  <c r="M87" i="56"/>
  <c r="H110" i="57"/>
  <c r="AE110" i="57"/>
  <c r="O110" i="57"/>
  <c r="AC28" i="58"/>
  <c r="AC110" i="58" s="1"/>
  <c r="P110" i="58"/>
  <c r="F50" i="58"/>
  <c r="AH82" i="60"/>
  <c r="M84" i="60"/>
  <c r="AH81" i="60"/>
  <c r="AC75" i="63"/>
  <c r="AC78" i="63" s="1"/>
  <c r="F28" i="64"/>
  <c r="M13" i="64"/>
  <c r="AH54" i="64"/>
  <c r="F42" i="52"/>
  <c r="J28" i="53"/>
  <c r="J50" i="53"/>
  <c r="D110" i="54"/>
  <c r="AH82" i="54"/>
  <c r="M84" i="54"/>
  <c r="M58" i="55"/>
  <c r="AH53" i="55"/>
  <c r="AE53" i="55"/>
  <c r="AE58" i="55" s="1"/>
  <c r="F66" i="55"/>
  <c r="AH69" i="55"/>
  <c r="AH70" i="55"/>
  <c r="M72" i="55"/>
  <c r="F90" i="55"/>
  <c r="AB110" i="56"/>
  <c r="F50" i="57"/>
  <c r="M78" i="57"/>
  <c r="AH75" i="57"/>
  <c r="F72" i="58"/>
  <c r="M69" i="58"/>
  <c r="M94" i="59"/>
  <c r="F97" i="59"/>
  <c r="F90" i="50"/>
  <c r="F103" i="50"/>
  <c r="L90" i="52"/>
  <c r="M20" i="53"/>
  <c r="P110" i="53"/>
  <c r="AD110" i="53"/>
  <c r="F84" i="53"/>
  <c r="L28" i="54"/>
  <c r="L110" i="54" s="1"/>
  <c r="AH81" i="54"/>
  <c r="AE110" i="55"/>
  <c r="O53" i="55"/>
  <c r="O58" i="55" s="1"/>
  <c r="O110" i="55" s="1"/>
  <c r="F103" i="55"/>
  <c r="Q110" i="56"/>
  <c r="F72" i="57"/>
  <c r="AH12" i="58"/>
  <c r="M87" i="58"/>
  <c r="F90" i="58"/>
  <c r="V110" i="59"/>
  <c r="AC110" i="63"/>
  <c r="P110" i="57"/>
  <c r="W110" i="59"/>
  <c r="S110" i="53"/>
  <c r="AF110" i="53"/>
  <c r="AH61" i="53"/>
  <c r="AA110" i="54"/>
  <c r="AH62" i="55"/>
  <c r="AH61" i="55"/>
  <c r="AH88" i="55"/>
  <c r="M90" i="55"/>
  <c r="AH87" i="55"/>
  <c r="F42" i="56"/>
  <c r="AH46" i="57"/>
  <c r="F84" i="57"/>
  <c r="AH106" i="57"/>
  <c r="M108" i="57"/>
  <c r="D110" i="59"/>
  <c r="AH101" i="61"/>
  <c r="M103" i="61"/>
  <c r="AH100" i="61"/>
  <c r="AH93" i="62"/>
  <c r="L66" i="52"/>
  <c r="M64" i="52"/>
  <c r="AH61" i="52" s="1"/>
  <c r="F78" i="52"/>
  <c r="T110" i="53"/>
  <c r="M40" i="53"/>
  <c r="J66" i="53"/>
  <c r="M100" i="53"/>
  <c r="AB110" i="54"/>
  <c r="F58" i="54"/>
  <c r="M101" i="54"/>
  <c r="AC61" i="55"/>
  <c r="AC66" i="55" s="1"/>
  <c r="AH101" i="55"/>
  <c r="M103" i="55"/>
  <c r="AH100" i="55"/>
  <c r="U110" i="56"/>
  <c r="J42" i="56"/>
  <c r="J110" i="56" s="1"/>
  <c r="M31" i="56"/>
  <c r="AD110" i="56"/>
  <c r="X28" i="57"/>
  <c r="X110" i="57" s="1"/>
  <c r="M31" i="57"/>
  <c r="AH45" i="57"/>
  <c r="M64" i="57"/>
  <c r="M72" i="57"/>
  <c r="AH70" i="57"/>
  <c r="AH69" i="57"/>
  <c r="E28" i="58"/>
  <c r="E110" i="58" s="1"/>
  <c r="T20" i="58"/>
  <c r="T28" i="58" s="1"/>
  <c r="T110" i="58" s="1"/>
  <c r="J42" i="58"/>
  <c r="J110" i="58" s="1"/>
  <c r="M39" i="58"/>
  <c r="AF28" i="59"/>
  <c r="AF110" i="59" s="1"/>
  <c r="AH88" i="61"/>
  <c r="M90" i="61"/>
  <c r="AH87" i="61"/>
  <c r="D110" i="62"/>
  <c r="L66" i="58"/>
  <c r="H110" i="64"/>
  <c r="F84" i="56"/>
  <c r="M95" i="58"/>
  <c r="M100" i="58"/>
  <c r="H110" i="59"/>
  <c r="Y110" i="59"/>
  <c r="Q110" i="60"/>
  <c r="AE110" i="60"/>
  <c r="F78" i="60"/>
  <c r="F90" i="60"/>
  <c r="AH46" i="61"/>
  <c r="M50" i="61"/>
  <c r="AH45" i="61"/>
  <c r="AC45" i="61"/>
  <c r="AC50" i="61" s="1"/>
  <c r="F97" i="61"/>
  <c r="J42" i="62"/>
  <c r="M28" i="63"/>
  <c r="AH11" i="63"/>
  <c r="J28" i="63"/>
  <c r="AE110" i="63"/>
  <c r="X20" i="55"/>
  <c r="X28" i="55" s="1"/>
  <c r="X110" i="55" s="1"/>
  <c r="F84" i="55"/>
  <c r="O110" i="56"/>
  <c r="AC110" i="56"/>
  <c r="F58" i="56"/>
  <c r="AH101" i="56"/>
  <c r="Y110" i="57"/>
  <c r="AA110" i="59"/>
  <c r="M75" i="59"/>
  <c r="F78" i="59"/>
  <c r="F84" i="59"/>
  <c r="AF110" i="60"/>
  <c r="W110" i="61"/>
  <c r="AD50" i="61"/>
  <c r="F66" i="61"/>
  <c r="P110" i="62"/>
  <c r="AH46" i="62"/>
  <c r="M50" i="62"/>
  <c r="AH45" i="62"/>
  <c r="F58" i="62"/>
  <c r="M72" i="62"/>
  <c r="AH69" i="62"/>
  <c r="AH88" i="62"/>
  <c r="M90" i="62"/>
  <c r="AH87" i="62"/>
  <c r="AH101" i="62"/>
  <c r="M103" i="62"/>
  <c r="AH100" i="62"/>
  <c r="Q110" i="63"/>
  <c r="F42" i="63"/>
  <c r="M31" i="63"/>
  <c r="AD110" i="64"/>
  <c r="F90" i="53"/>
  <c r="F103" i="53"/>
  <c r="J28" i="57"/>
  <c r="AA110" i="57"/>
  <c r="M35" i="57"/>
  <c r="M53" i="57"/>
  <c r="M56" i="58"/>
  <c r="AH54" i="58" s="1"/>
  <c r="AB110" i="59"/>
  <c r="M33" i="59"/>
  <c r="AH31" i="59" s="1"/>
  <c r="M37" i="59"/>
  <c r="AH88" i="59"/>
  <c r="AH87" i="59"/>
  <c r="F42" i="60"/>
  <c r="AA45" i="60"/>
  <c r="AH54" i="60"/>
  <c r="M58" i="60"/>
  <c r="AH76" i="61"/>
  <c r="AH11" i="62"/>
  <c r="M28" i="62"/>
  <c r="Q110" i="62"/>
  <c r="AE110" i="62"/>
  <c r="L28" i="63"/>
  <c r="P110" i="64"/>
  <c r="F72" i="64"/>
  <c r="M69" i="64"/>
  <c r="M26" i="65"/>
  <c r="AD26" i="65" s="1"/>
  <c r="AD28" i="65" s="1"/>
  <c r="L84" i="56"/>
  <c r="J58" i="57"/>
  <c r="AH101" i="57"/>
  <c r="M103" i="57"/>
  <c r="D110" i="58"/>
  <c r="F103" i="59"/>
  <c r="U110" i="60"/>
  <c r="F50" i="60"/>
  <c r="AA61" i="60"/>
  <c r="AA66" i="60" s="1"/>
  <c r="M66" i="60"/>
  <c r="E110" i="61"/>
  <c r="AH82" i="61"/>
  <c r="M84" i="61"/>
  <c r="AH81" i="61"/>
  <c r="F97" i="62"/>
  <c r="Y110" i="64"/>
  <c r="F90" i="64"/>
  <c r="M87" i="64"/>
  <c r="F72" i="55"/>
  <c r="M106" i="56"/>
  <c r="M28" i="57"/>
  <c r="L90" i="57"/>
  <c r="L110" i="57" s="1"/>
  <c r="AH100" i="57"/>
  <c r="V110" i="58"/>
  <c r="AH53" i="58"/>
  <c r="AH81" i="58"/>
  <c r="AH82" i="58"/>
  <c r="M84" i="58"/>
  <c r="P110" i="59"/>
  <c r="D110" i="60"/>
  <c r="AH76" i="60"/>
  <c r="M78" i="60"/>
  <c r="AH75" i="60"/>
  <c r="M11" i="61"/>
  <c r="F28" i="61"/>
  <c r="H110" i="61"/>
  <c r="M97" i="61"/>
  <c r="AH94" i="61"/>
  <c r="L110" i="62"/>
  <c r="F42" i="62"/>
  <c r="M66" i="62"/>
  <c r="AH62" i="62"/>
  <c r="AH53" i="63"/>
  <c r="M58" i="63"/>
  <c r="J28" i="64"/>
  <c r="J110" i="64" s="1"/>
  <c r="F42" i="64"/>
  <c r="AH53" i="64"/>
  <c r="M36" i="57"/>
  <c r="M101" i="57"/>
  <c r="M21" i="58"/>
  <c r="H110" i="58"/>
  <c r="W110" i="58"/>
  <c r="M32" i="58"/>
  <c r="M63" i="58"/>
  <c r="M66" i="58" s="1"/>
  <c r="J84" i="58"/>
  <c r="L103" i="59"/>
  <c r="L110" i="59" s="1"/>
  <c r="L66" i="60"/>
  <c r="L110" i="60" s="1"/>
  <c r="J110" i="61"/>
  <c r="L42" i="61"/>
  <c r="L110" i="61" s="1"/>
  <c r="M12" i="62"/>
  <c r="AH12" i="62" s="1"/>
  <c r="U110" i="62"/>
  <c r="AH61" i="62"/>
  <c r="M75" i="62"/>
  <c r="F78" i="62"/>
  <c r="AD50" i="63"/>
  <c r="L28" i="64"/>
  <c r="L110" i="64" s="1"/>
  <c r="L84" i="58"/>
  <c r="L110" i="58" s="1"/>
  <c r="L97" i="58"/>
  <c r="J28" i="59"/>
  <c r="J110" i="59" s="1"/>
  <c r="E110" i="59"/>
  <c r="F58" i="59"/>
  <c r="F72" i="59"/>
  <c r="AH101" i="59"/>
  <c r="AH100" i="59"/>
  <c r="F28" i="60"/>
  <c r="X110" i="60"/>
  <c r="AH61" i="60"/>
  <c r="O110" i="61"/>
  <c r="AC110" i="61"/>
  <c r="P110" i="61"/>
  <c r="AD110" i="61"/>
  <c r="J110" i="62"/>
  <c r="V110" i="62"/>
  <c r="W110" i="63"/>
  <c r="F50" i="63"/>
  <c r="M46" i="63"/>
  <c r="M26" i="64"/>
  <c r="AC26" i="64" s="1"/>
  <c r="AC28" i="64" s="1"/>
  <c r="AH46" i="64"/>
  <c r="V110" i="56"/>
  <c r="AF110" i="57"/>
  <c r="Y110" i="58"/>
  <c r="M75" i="58"/>
  <c r="M97" i="58"/>
  <c r="AH94" i="58"/>
  <c r="M17" i="59"/>
  <c r="AH12" i="59" s="1"/>
  <c r="F42" i="59"/>
  <c r="J58" i="59"/>
  <c r="AH82" i="59"/>
  <c r="AH81" i="59"/>
  <c r="F66" i="60"/>
  <c r="M62" i="60"/>
  <c r="AH62" i="60" s="1"/>
  <c r="AH93" i="60"/>
  <c r="M97" i="60"/>
  <c r="AH94" i="60"/>
  <c r="AF28" i="61"/>
  <c r="AF110" i="61" s="1"/>
  <c r="M53" i="61"/>
  <c r="M72" i="61"/>
  <c r="AH69" i="61"/>
  <c r="M39" i="62"/>
  <c r="AH31" i="62" s="1"/>
  <c r="M81" i="62"/>
  <c r="M97" i="62"/>
  <c r="AH94" i="62"/>
  <c r="H110" i="56"/>
  <c r="W110" i="56"/>
  <c r="S110" i="57"/>
  <c r="F28" i="58"/>
  <c r="M45" i="58"/>
  <c r="M64" i="58"/>
  <c r="U110" i="59"/>
  <c r="M39" i="59"/>
  <c r="M42" i="59" s="1"/>
  <c r="M64" i="59"/>
  <c r="M66" i="59" s="1"/>
  <c r="M72" i="59"/>
  <c r="AH69" i="59"/>
  <c r="AH11" i="60"/>
  <c r="M28" i="60"/>
  <c r="AH106" i="60"/>
  <c r="M108" i="60"/>
  <c r="Q110" i="61"/>
  <c r="AE110" i="61"/>
  <c r="M64" i="61"/>
  <c r="AH61" i="61" s="1"/>
  <c r="E110" i="63"/>
  <c r="AH93" i="63"/>
  <c r="AH94" i="63"/>
  <c r="M97" i="63"/>
  <c r="AH76" i="64"/>
  <c r="AC75" i="64"/>
  <c r="AC78" i="64" s="1"/>
  <c r="M78" i="64"/>
  <c r="M53" i="59"/>
  <c r="M31" i="60"/>
  <c r="M94" i="60"/>
  <c r="M53" i="62"/>
  <c r="F28" i="63"/>
  <c r="V110" i="63"/>
  <c r="M49" i="63"/>
  <c r="AH45" i="63" s="1"/>
  <c r="L66" i="63"/>
  <c r="F72" i="63"/>
  <c r="M108" i="63"/>
  <c r="M20" i="64"/>
  <c r="S110" i="64"/>
  <c r="AF110" i="64"/>
  <c r="M55" i="64"/>
  <c r="I110" i="66"/>
  <c r="F72" i="62"/>
  <c r="F58" i="63"/>
  <c r="T110" i="64"/>
  <c r="F28" i="65"/>
  <c r="AH62" i="65"/>
  <c r="AH61" i="65"/>
  <c r="M66" i="65"/>
  <c r="AD61" i="65"/>
  <c r="AD66" i="65" s="1"/>
  <c r="F72" i="61"/>
  <c r="F28" i="62"/>
  <c r="F110" i="62" s="1"/>
  <c r="M76" i="63"/>
  <c r="AH76" i="63" s="1"/>
  <c r="M14" i="64"/>
  <c r="U110" i="64"/>
  <c r="M40" i="65"/>
  <c r="AF40" i="65" s="1"/>
  <c r="AF42" i="65" s="1"/>
  <c r="AF109" i="65" s="1"/>
  <c r="AC110" i="66"/>
  <c r="AH82" i="67"/>
  <c r="AH81" i="67"/>
  <c r="M84" i="67"/>
  <c r="AH93" i="67"/>
  <c r="AH94" i="67"/>
  <c r="M97" i="67"/>
  <c r="AH70" i="63"/>
  <c r="M72" i="63"/>
  <c r="M11" i="64"/>
  <c r="L42" i="64"/>
  <c r="L28" i="65"/>
  <c r="L109" i="65" s="1"/>
  <c r="M18" i="65"/>
  <c r="M28" i="66"/>
  <c r="AH11" i="66"/>
  <c r="AH12" i="66"/>
  <c r="AH82" i="66"/>
  <c r="M84" i="66"/>
  <c r="AH81" i="66"/>
  <c r="M46" i="60"/>
  <c r="AA46" i="60" s="1"/>
  <c r="AH69" i="60"/>
  <c r="M62" i="61"/>
  <c r="M66" i="61" s="1"/>
  <c r="AH75" i="61"/>
  <c r="M41" i="63"/>
  <c r="AH69" i="63"/>
  <c r="AH87" i="63"/>
  <c r="M31" i="64"/>
  <c r="J58" i="64"/>
  <c r="M58" i="64"/>
  <c r="M70" i="64"/>
  <c r="M103" i="64"/>
  <c r="M11" i="65"/>
  <c r="AH100" i="67"/>
  <c r="M72" i="60"/>
  <c r="M78" i="61"/>
  <c r="M42" i="62"/>
  <c r="I110" i="64"/>
  <c r="X110" i="64"/>
  <c r="M84" i="64"/>
  <c r="X109" i="65"/>
  <c r="O110" i="63"/>
  <c r="F84" i="63"/>
  <c r="AH81" i="64"/>
  <c r="F97" i="64"/>
  <c r="M93" i="64"/>
  <c r="AH46" i="65"/>
  <c r="M50" i="65"/>
  <c r="AH45" i="65"/>
  <c r="M90" i="66"/>
  <c r="AH87" i="66"/>
  <c r="AH88" i="66"/>
  <c r="M103" i="66"/>
  <c r="AH100" i="66"/>
  <c r="AH102" i="66"/>
  <c r="P110" i="63"/>
  <c r="AD110" i="63"/>
  <c r="M63" i="63"/>
  <c r="M66" i="63" s="1"/>
  <c r="J84" i="63"/>
  <c r="F78" i="64"/>
  <c r="M108" i="64"/>
  <c r="F42" i="65"/>
  <c r="AH70" i="65"/>
  <c r="M72" i="65"/>
  <c r="AH69" i="65"/>
  <c r="AC69" i="65"/>
  <c r="AC72" i="65" s="1"/>
  <c r="AC28" i="68"/>
  <c r="M50" i="68"/>
  <c r="AH45" i="68"/>
  <c r="AH46" i="68"/>
  <c r="AH53" i="68"/>
  <c r="M58" i="68"/>
  <c r="AH54" i="68"/>
  <c r="F97" i="63"/>
  <c r="L50" i="64"/>
  <c r="J78" i="64"/>
  <c r="S110" i="63"/>
  <c r="AH88" i="63"/>
  <c r="J97" i="63"/>
  <c r="O110" i="64"/>
  <c r="M61" i="64"/>
  <c r="F66" i="64"/>
  <c r="W109" i="65"/>
  <c r="F84" i="65"/>
  <c r="M81" i="65"/>
  <c r="E58" i="65"/>
  <c r="E109" i="65" s="1"/>
  <c r="J72" i="65"/>
  <c r="J103" i="66"/>
  <c r="AH45" i="67"/>
  <c r="M50" i="67"/>
  <c r="J97" i="67"/>
  <c r="J42" i="69"/>
  <c r="M31" i="69"/>
  <c r="J110" i="70"/>
  <c r="F54" i="65"/>
  <c r="J66" i="65"/>
  <c r="F90" i="65"/>
  <c r="AC69" i="66"/>
  <c r="AC72" i="66" s="1"/>
  <c r="F42" i="67"/>
  <c r="F110" i="67" s="1"/>
  <c r="F58" i="67"/>
  <c r="AF110" i="68"/>
  <c r="J50" i="68"/>
  <c r="F66" i="68"/>
  <c r="M61" i="68"/>
  <c r="J72" i="68"/>
  <c r="M69" i="68"/>
  <c r="M50" i="69"/>
  <c r="AH45" i="69"/>
  <c r="AH46" i="69"/>
  <c r="M58" i="69"/>
  <c r="AH54" i="69"/>
  <c r="AH69" i="69"/>
  <c r="AH70" i="69"/>
  <c r="M72" i="69"/>
  <c r="J103" i="69"/>
  <c r="L110" i="70"/>
  <c r="P110" i="70"/>
  <c r="AD110" i="70"/>
  <c r="M97" i="70"/>
  <c r="M81" i="63"/>
  <c r="U81" i="65"/>
  <c r="U84" i="65" s="1"/>
  <c r="U109" i="65" s="1"/>
  <c r="M93" i="65"/>
  <c r="X32" i="66"/>
  <c r="X42" i="66" s="1"/>
  <c r="X110" i="66" s="1"/>
  <c r="AH69" i="66"/>
  <c r="O110" i="67"/>
  <c r="AH102" i="67"/>
  <c r="M17" i="68"/>
  <c r="V110" i="68"/>
  <c r="M31" i="68"/>
  <c r="M32" i="69"/>
  <c r="T110" i="69"/>
  <c r="J90" i="69"/>
  <c r="M93" i="66"/>
  <c r="M62" i="67"/>
  <c r="M88" i="67"/>
  <c r="F28" i="68"/>
  <c r="F110" i="68" s="1"/>
  <c r="V110" i="69"/>
  <c r="M102" i="69"/>
  <c r="M37" i="70"/>
  <c r="AH32" i="70" s="1"/>
  <c r="M69" i="67"/>
  <c r="J28" i="68"/>
  <c r="M100" i="65"/>
  <c r="E110" i="66"/>
  <c r="U110" i="66"/>
  <c r="F58" i="66"/>
  <c r="M40" i="67"/>
  <c r="AH46" i="67"/>
  <c r="F103" i="67"/>
  <c r="Y110" i="68"/>
  <c r="X110" i="69"/>
  <c r="F42" i="69"/>
  <c r="M66" i="69"/>
  <c r="M34" i="70"/>
  <c r="M105" i="65"/>
  <c r="F28" i="66"/>
  <c r="V110" i="66"/>
  <c r="M61" i="66"/>
  <c r="M70" i="66"/>
  <c r="AH70" i="66" s="1"/>
  <c r="M76" i="66"/>
  <c r="AH75" i="66" s="1"/>
  <c r="T110" i="67"/>
  <c r="M11" i="68"/>
  <c r="M49" i="68"/>
  <c r="F50" i="69"/>
  <c r="L66" i="69"/>
  <c r="L110" i="69" s="1"/>
  <c r="M78" i="69"/>
  <c r="AH75" i="69"/>
  <c r="AH76" i="69"/>
  <c r="M31" i="66"/>
  <c r="F50" i="66"/>
  <c r="J28" i="67"/>
  <c r="U13" i="67"/>
  <c r="U28" i="67" s="1"/>
  <c r="U110" i="67" s="1"/>
  <c r="L42" i="67"/>
  <c r="L110" i="67" s="1"/>
  <c r="AB110" i="68"/>
  <c r="J58" i="68"/>
  <c r="AH54" i="70"/>
  <c r="M58" i="70"/>
  <c r="AH53" i="70"/>
  <c r="F58" i="64"/>
  <c r="J15" i="65"/>
  <c r="J28" i="65" s="1"/>
  <c r="J109" i="65" s="1"/>
  <c r="M31" i="65"/>
  <c r="M62" i="65"/>
  <c r="F84" i="66"/>
  <c r="L90" i="66"/>
  <c r="L110" i="66" s="1"/>
  <c r="M106" i="66"/>
  <c r="D110" i="67"/>
  <c r="J103" i="67"/>
  <c r="L58" i="68"/>
  <c r="L110" i="68" s="1"/>
  <c r="M75" i="68"/>
  <c r="F97" i="68"/>
  <c r="M93" i="68"/>
  <c r="F108" i="68"/>
  <c r="M106" i="68"/>
  <c r="M84" i="69"/>
  <c r="AH82" i="69"/>
  <c r="M42" i="70"/>
  <c r="AH31" i="70"/>
  <c r="M72" i="70"/>
  <c r="AH69" i="70"/>
  <c r="AH70" i="70"/>
  <c r="I28" i="65"/>
  <c r="I109" i="65" s="1"/>
  <c r="F72" i="65"/>
  <c r="J75" i="65"/>
  <c r="J78" i="65" s="1"/>
  <c r="F78" i="65"/>
  <c r="M11" i="67"/>
  <c r="M103" i="67"/>
  <c r="M19" i="68"/>
  <c r="P110" i="68"/>
  <c r="AD110" i="68"/>
  <c r="M76" i="68"/>
  <c r="J97" i="68"/>
  <c r="F28" i="69"/>
  <c r="O110" i="69"/>
  <c r="F72" i="69"/>
  <c r="Y110" i="70"/>
  <c r="L58" i="70"/>
  <c r="M28" i="71"/>
  <c r="AA110" i="66"/>
  <c r="Q110" i="68"/>
  <c r="AE110" i="68"/>
  <c r="J28" i="69"/>
  <c r="AC110" i="69"/>
  <c r="J32" i="66"/>
  <c r="Y110" i="67"/>
  <c r="L32" i="67"/>
  <c r="J32" i="67"/>
  <c r="L50" i="67"/>
  <c r="F66" i="67"/>
  <c r="M61" i="67"/>
  <c r="M87" i="67"/>
  <c r="M102" i="67"/>
  <c r="M16" i="68"/>
  <c r="S110" i="68"/>
  <c r="F42" i="68"/>
  <c r="AH12" i="71"/>
  <c r="AH11" i="71"/>
  <c r="F58" i="70"/>
  <c r="F110" i="70" s="1"/>
  <c r="AH76" i="70"/>
  <c r="J110" i="72"/>
  <c r="V110" i="73"/>
  <c r="AH46" i="73"/>
  <c r="M50" i="73"/>
  <c r="AH45" i="73"/>
  <c r="AH70" i="73"/>
  <c r="M72" i="73"/>
  <c r="AH69" i="73"/>
  <c r="E110" i="74"/>
  <c r="L28" i="75"/>
  <c r="T110" i="75"/>
  <c r="M108" i="76"/>
  <c r="AH106" i="76"/>
  <c r="F28" i="77"/>
  <c r="M12" i="77"/>
  <c r="M11" i="69"/>
  <c r="M11" i="70"/>
  <c r="M61" i="70"/>
  <c r="AH93" i="70"/>
  <c r="AH106" i="70"/>
  <c r="M33" i="71"/>
  <c r="AH32" i="71" s="1"/>
  <c r="AH75" i="71"/>
  <c r="AF75" i="71"/>
  <c r="AF78" i="71" s="1"/>
  <c r="AF110" i="71" s="1"/>
  <c r="L28" i="72"/>
  <c r="M15" i="72"/>
  <c r="S110" i="72"/>
  <c r="M31" i="72"/>
  <c r="F42" i="72"/>
  <c r="M39" i="72"/>
  <c r="H110" i="74"/>
  <c r="AA110" i="74"/>
  <c r="F72" i="74"/>
  <c r="M69" i="74"/>
  <c r="J42" i="75"/>
  <c r="M31" i="75"/>
  <c r="AH54" i="75"/>
  <c r="AH93" i="75"/>
  <c r="AH76" i="76"/>
  <c r="M78" i="76"/>
  <c r="AH75" i="76"/>
  <c r="AH93" i="77"/>
  <c r="AH94" i="77"/>
  <c r="X110" i="78"/>
  <c r="F28" i="79"/>
  <c r="M93" i="69"/>
  <c r="M106" i="69"/>
  <c r="M87" i="70"/>
  <c r="M100" i="70"/>
  <c r="J42" i="72"/>
  <c r="AH82" i="72"/>
  <c r="M84" i="72"/>
  <c r="AH81" i="72"/>
  <c r="M90" i="73"/>
  <c r="AH87" i="73"/>
  <c r="AH88" i="73"/>
  <c r="M103" i="73"/>
  <c r="AH100" i="73"/>
  <c r="AH102" i="73"/>
  <c r="AB110" i="74"/>
  <c r="F108" i="74"/>
  <c r="M106" i="74"/>
  <c r="AH82" i="76"/>
  <c r="AH81" i="76"/>
  <c r="M84" i="76"/>
  <c r="J58" i="77"/>
  <c r="M53" i="77"/>
  <c r="AH61" i="78"/>
  <c r="F84" i="68"/>
  <c r="F58" i="69"/>
  <c r="F84" i="69"/>
  <c r="F50" i="71"/>
  <c r="AH82" i="71"/>
  <c r="M84" i="71"/>
  <c r="E110" i="73"/>
  <c r="Y110" i="73"/>
  <c r="AH53" i="73"/>
  <c r="AH61" i="73"/>
  <c r="M66" i="73"/>
  <c r="M37" i="74"/>
  <c r="M42" i="74" s="1"/>
  <c r="AH54" i="74"/>
  <c r="F50" i="75"/>
  <c r="AH12" i="79"/>
  <c r="M28" i="79"/>
  <c r="AH11" i="79"/>
  <c r="M87" i="68"/>
  <c r="M100" i="68"/>
  <c r="M87" i="69"/>
  <c r="M100" i="69"/>
  <c r="M81" i="70"/>
  <c r="E110" i="71"/>
  <c r="U110" i="71"/>
  <c r="M58" i="71"/>
  <c r="M36" i="72"/>
  <c r="M56" i="72"/>
  <c r="M24" i="73"/>
  <c r="J66" i="73"/>
  <c r="L90" i="73"/>
  <c r="L103" i="73"/>
  <c r="F28" i="74"/>
  <c r="AH45" i="74"/>
  <c r="M50" i="74"/>
  <c r="M49" i="74"/>
  <c r="AH46" i="74" s="1"/>
  <c r="D110" i="75"/>
  <c r="I110" i="75"/>
  <c r="M56" i="76"/>
  <c r="I110" i="78"/>
  <c r="F78" i="69"/>
  <c r="F28" i="71"/>
  <c r="AH46" i="72"/>
  <c r="M50" i="72"/>
  <c r="AH45" i="72"/>
  <c r="AH81" i="74"/>
  <c r="M84" i="74"/>
  <c r="AH82" i="74"/>
  <c r="AH45" i="70"/>
  <c r="AA75" i="70"/>
  <c r="AA78" i="70" s="1"/>
  <c r="AA110" i="70" s="1"/>
  <c r="AH94" i="70"/>
  <c r="AH46" i="71"/>
  <c r="M50" i="71"/>
  <c r="AH45" i="71"/>
  <c r="M69" i="71"/>
  <c r="AH87" i="71"/>
  <c r="AH88" i="71"/>
  <c r="D110" i="72"/>
  <c r="X110" i="72"/>
  <c r="F58" i="72"/>
  <c r="AH102" i="72"/>
  <c r="M21" i="73"/>
  <c r="O110" i="73"/>
  <c r="AD110" i="73"/>
  <c r="M62" i="73"/>
  <c r="AH62" i="73" s="1"/>
  <c r="AH76" i="73"/>
  <c r="M78" i="73"/>
  <c r="AH75" i="73"/>
  <c r="M34" i="74"/>
  <c r="F58" i="76"/>
  <c r="M53" i="76"/>
  <c r="AH70" i="79"/>
  <c r="M72" i="79"/>
  <c r="AH69" i="79"/>
  <c r="J42" i="80"/>
  <c r="F42" i="71"/>
  <c r="AH93" i="73"/>
  <c r="AH11" i="74"/>
  <c r="M87" i="75"/>
  <c r="F90" i="75"/>
  <c r="M69" i="78"/>
  <c r="F72" i="78"/>
  <c r="Y110" i="71"/>
  <c r="AH54" i="71"/>
  <c r="H110" i="72"/>
  <c r="AB110" i="72"/>
  <c r="AH76" i="72"/>
  <c r="M78" i="72"/>
  <c r="AH75" i="72"/>
  <c r="AC110" i="73"/>
  <c r="F72" i="73"/>
  <c r="U110" i="74"/>
  <c r="J50" i="74"/>
  <c r="O110" i="75"/>
  <c r="AC110" i="75"/>
  <c r="AH45" i="75"/>
  <c r="AH46" i="75"/>
  <c r="M50" i="75"/>
  <c r="AH69" i="75"/>
  <c r="AH70" i="75"/>
  <c r="M72" i="75"/>
  <c r="L103" i="75"/>
  <c r="F28" i="76"/>
  <c r="M11" i="76"/>
  <c r="AH102" i="76"/>
  <c r="AH100" i="76"/>
  <c r="M103" i="76"/>
  <c r="O110" i="77"/>
  <c r="AC110" i="77"/>
  <c r="J78" i="77"/>
  <c r="M75" i="77"/>
  <c r="M62" i="69"/>
  <c r="AH61" i="69" s="1"/>
  <c r="AA110" i="71"/>
  <c r="AH61" i="71"/>
  <c r="M66" i="71"/>
  <c r="AH62" i="71"/>
  <c r="M88" i="71"/>
  <c r="M90" i="71" s="1"/>
  <c r="M102" i="71"/>
  <c r="M103" i="71" s="1"/>
  <c r="I110" i="72"/>
  <c r="AH54" i="72"/>
  <c r="M58" i="72"/>
  <c r="AH53" i="72"/>
  <c r="AH106" i="72"/>
  <c r="M108" i="72"/>
  <c r="J28" i="73"/>
  <c r="J110" i="73" s="1"/>
  <c r="M31" i="73"/>
  <c r="F50" i="73"/>
  <c r="M84" i="73"/>
  <c r="M55" i="74"/>
  <c r="AH53" i="74" s="1"/>
  <c r="M76" i="74"/>
  <c r="AH76" i="74" s="1"/>
  <c r="F78" i="74"/>
  <c r="S110" i="75"/>
  <c r="AF110" i="75"/>
  <c r="AH88" i="76"/>
  <c r="AH87" i="76"/>
  <c r="AH76" i="78"/>
  <c r="M78" i="78"/>
  <c r="AH75" i="78"/>
  <c r="AB110" i="71"/>
  <c r="AH106" i="71"/>
  <c r="M108" i="71"/>
  <c r="M66" i="72"/>
  <c r="L28" i="73"/>
  <c r="M15" i="73"/>
  <c r="AH11" i="73" s="1"/>
  <c r="T110" i="73"/>
  <c r="M58" i="73"/>
  <c r="AH82" i="73"/>
  <c r="AH32" i="74"/>
  <c r="F28" i="75"/>
  <c r="M11" i="75"/>
  <c r="M58" i="75"/>
  <c r="J66" i="75"/>
  <c r="M39" i="76"/>
  <c r="M42" i="76" s="1"/>
  <c r="L103" i="76"/>
  <c r="M97" i="77"/>
  <c r="AH70" i="80"/>
  <c r="M72" i="80"/>
  <c r="AH69" i="80"/>
  <c r="L66" i="71"/>
  <c r="L110" i="71" s="1"/>
  <c r="M18" i="72"/>
  <c r="AH11" i="72" s="1"/>
  <c r="F50" i="72"/>
  <c r="AH61" i="72"/>
  <c r="L97" i="72"/>
  <c r="L42" i="73"/>
  <c r="M36" i="76"/>
  <c r="M15" i="77"/>
  <c r="M54" i="78"/>
  <c r="AA110" i="79"/>
  <c r="AF110" i="80"/>
  <c r="F66" i="71"/>
  <c r="F28" i="73"/>
  <c r="F66" i="73"/>
  <c r="J90" i="74"/>
  <c r="M87" i="74"/>
  <c r="V110" i="75"/>
  <c r="L42" i="75"/>
  <c r="M41" i="75"/>
  <c r="F66" i="75"/>
  <c r="M61" i="75"/>
  <c r="AH75" i="75"/>
  <c r="M78" i="75"/>
  <c r="Q110" i="76"/>
  <c r="AE110" i="76"/>
  <c r="L58" i="76"/>
  <c r="L66" i="78"/>
  <c r="M82" i="78"/>
  <c r="AH81" i="78" s="1"/>
  <c r="AB110" i="79"/>
  <c r="F28" i="72"/>
  <c r="F110" i="72" s="1"/>
  <c r="H110" i="75"/>
  <c r="M38" i="75"/>
  <c r="AH94" i="75"/>
  <c r="M15" i="76"/>
  <c r="Q110" i="77"/>
  <c r="AE110" i="77"/>
  <c r="AH87" i="77"/>
  <c r="AH88" i="77"/>
  <c r="T110" i="78"/>
  <c r="M34" i="78"/>
  <c r="AC34" i="78" s="1"/>
  <c r="AC42" i="78" s="1"/>
  <c r="AC110" i="78" s="1"/>
  <c r="M48" i="78"/>
  <c r="M66" i="78"/>
  <c r="L28" i="79"/>
  <c r="L110" i="79" s="1"/>
  <c r="O110" i="79"/>
  <c r="M48" i="79"/>
  <c r="AH46" i="79" s="1"/>
  <c r="M90" i="79"/>
  <c r="M31" i="80"/>
  <c r="M108" i="73"/>
  <c r="M28" i="74"/>
  <c r="J58" i="74"/>
  <c r="J110" i="74" s="1"/>
  <c r="M35" i="75"/>
  <c r="J50" i="75"/>
  <c r="F50" i="76"/>
  <c r="U110" i="78"/>
  <c r="J42" i="78"/>
  <c r="J110" i="78" s="1"/>
  <c r="P110" i="79"/>
  <c r="F42" i="79"/>
  <c r="AH76" i="79"/>
  <c r="M78" i="79"/>
  <c r="F97" i="79"/>
  <c r="AH76" i="80"/>
  <c r="M78" i="80"/>
  <c r="AH75" i="80"/>
  <c r="AF75" i="80"/>
  <c r="AF78" i="80" s="1"/>
  <c r="M69" i="72"/>
  <c r="M95" i="73"/>
  <c r="AH94" i="73" s="1"/>
  <c r="F50" i="74"/>
  <c r="J28" i="75"/>
  <c r="Y110" i="75"/>
  <c r="AH106" i="75"/>
  <c r="J42" i="76"/>
  <c r="M42" i="77"/>
  <c r="AH31" i="77"/>
  <c r="J50" i="77"/>
  <c r="J84" i="77"/>
  <c r="V110" i="78"/>
  <c r="L42" i="78"/>
  <c r="AD110" i="79"/>
  <c r="Q110" i="79"/>
  <c r="E110" i="79"/>
  <c r="AF75" i="79"/>
  <c r="AF78" i="79" s="1"/>
  <c r="M103" i="79"/>
  <c r="AH46" i="80"/>
  <c r="AH45" i="80"/>
  <c r="AH81" i="80"/>
  <c r="AH82" i="80"/>
  <c r="M84" i="80"/>
  <c r="F90" i="73"/>
  <c r="F103" i="73"/>
  <c r="P110" i="74"/>
  <c r="AD110" i="74"/>
  <c r="J84" i="74"/>
  <c r="M100" i="74"/>
  <c r="F58" i="75"/>
  <c r="M76" i="75"/>
  <c r="AH76" i="75" s="1"/>
  <c r="L42" i="76"/>
  <c r="F66" i="76"/>
  <c r="M72" i="76"/>
  <c r="AH69" i="76"/>
  <c r="U110" i="77"/>
  <c r="J42" i="77"/>
  <c r="M72" i="77"/>
  <c r="AH69" i="77"/>
  <c r="AH11" i="78"/>
  <c r="M28" i="78"/>
  <c r="M31" i="78"/>
  <c r="L42" i="79"/>
  <c r="AH75" i="79"/>
  <c r="E110" i="80"/>
  <c r="M76" i="71"/>
  <c r="AH76" i="71" s="1"/>
  <c r="F90" i="71"/>
  <c r="F103" i="71"/>
  <c r="F97" i="74"/>
  <c r="AB110" i="75"/>
  <c r="M84" i="75"/>
  <c r="W110" i="76"/>
  <c r="L42" i="77"/>
  <c r="L66" i="77"/>
  <c r="E110" i="78"/>
  <c r="M45" i="78"/>
  <c r="AH93" i="79"/>
  <c r="AH11" i="80"/>
  <c r="M28" i="80"/>
  <c r="AH12" i="80"/>
  <c r="H110" i="80"/>
  <c r="M93" i="71"/>
  <c r="S110" i="74"/>
  <c r="AF110" i="74"/>
  <c r="J97" i="74"/>
  <c r="J97" i="75"/>
  <c r="M48" i="76"/>
  <c r="M50" i="76" s="1"/>
  <c r="L97" i="76"/>
  <c r="AH61" i="77"/>
  <c r="M66" i="77"/>
  <c r="AH62" i="77"/>
  <c r="AH100" i="77"/>
  <c r="AH102" i="77"/>
  <c r="L28" i="78"/>
  <c r="F28" i="78"/>
  <c r="Y110" i="78"/>
  <c r="F58" i="78"/>
  <c r="L103" i="78"/>
  <c r="L58" i="79"/>
  <c r="M57" i="79"/>
  <c r="M58" i="79" s="1"/>
  <c r="J84" i="79"/>
  <c r="J28" i="80"/>
  <c r="J110" i="80" s="1"/>
  <c r="I110" i="80"/>
  <c r="AB110" i="80"/>
  <c r="L58" i="80"/>
  <c r="M93" i="72"/>
  <c r="D110" i="74"/>
  <c r="T110" i="74"/>
  <c r="M61" i="74"/>
  <c r="L84" i="75"/>
  <c r="AH100" i="75"/>
  <c r="J28" i="76"/>
  <c r="M24" i="76"/>
  <c r="H110" i="76"/>
  <c r="M61" i="76"/>
  <c r="J28" i="77"/>
  <c r="E110" i="77"/>
  <c r="J58" i="78"/>
  <c r="M103" i="78"/>
  <c r="AC28" i="79"/>
  <c r="AH53" i="79"/>
  <c r="L110" i="80"/>
  <c r="AH53" i="80"/>
  <c r="M57" i="80"/>
  <c r="M58" i="80" s="1"/>
  <c r="M93" i="74"/>
  <c r="AH53" i="75"/>
  <c r="AA110" i="76"/>
  <c r="L50" i="76"/>
  <c r="L110" i="76" s="1"/>
  <c r="M94" i="76"/>
  <c r="L28" i="77"/>
  <c r="L110" i="77" s="1"/>
  <c r="M21" i="77"/>
  <c r="AH11" i="77" s="1"/>
  <c r="AH46" i="77"/>
  <c r="M50" i="77"/>
  <c r="M82" i="77"/>
  <c r="AH81" i="77" s="1"/>
  <c r="F97" i="77"/>
  <c r="F42" i="78"/>
  <c r="AH82" i="78"/>
  <c r="M84" i="78"/>
  <c r="J97" i="78"/>
  <c r="F108" i="78"/>
  <c r="M106" i="78"/>
  <c r="M108" i="78" s="1"/>
  <c r="AF110" i="79"/>
  <c r="M40" i="79"/>
  <c r="AC40" i="79" s="1"/>
  <c r="AC42" i="79" s="1"/>
  <c r="L66" i="79"/>
  <c r="M40" i="80"/>
  <c r="L66" i="74"/>
  <c r="L110" i="74" s="1"/>
  <c r="J58" i="75"/>
  <c r="M21" i="76"/>
  <c r="AB110" i="76"/>
  <c r="M28" i="77"/>
  <c r="M18" i="77"/>
  <c r="AH12" i="77" s="1"/>
  <c r="F58" i="77"/>
  <c r="J84" i="78"/>
  <c r="M88" i="78"/>
  <c r="AH87" i="78" s="1"/>
  <c r="J58" i="79"/>
  <c r="J110" i="79" s="1"/>
  <c r="M82" i="79"/>
  <c r="M37" i="80"/>
  <c r="L66" i="80"/>
  <c r="F28" i="80"/>
  <c r="M62" i="80"/>
  <c r="AH62" i="80" s="1"/>
  <c r="M88" i="80"/>
  <c r="M90" i="80" s="1"/>
  <c r="M102" i="80"/>
  <c r="AH102" i="80" s="1"/>
  <c r="AH62" i="78"/>
  <c r="AH88" i="79"/>
  <c r="AH102" i="79"/>
  <c r="F103" i="74"/>
  <c r="F42" i="76"/>
  <c r="F72" i="76"/>
  <c r="AH54" i="79"/>
  <c r="M108" i="79"/>
  <c r="AH54" i="80"/>
  <c r="M95" i="80"/>
  <c r="M97" i="80" s="1"/>
  <c r="F58" i="74"/>
  <c r="F90" i="80"/>
  <c r="F103" i="80"/>
  <c r="M93" i="78"/>
  <c r="M106" i="80"/>
  <c r="F84" i="78"/>
  <c r="F84" i="80"/>
  <c r="AH87" i="79"/>
  <c r="AH100" i="79"/>
  <c r="M53" i="78"/>
  <c r="M81" i="79"/>
  <c r="M110" i="54" l="1"/>
  <c r="AH32" i="49"/>
  <c r="M42" i="49"/>
  <c r="AH31" i="49"/>
  <c r="M28" i="43"/>
  <c r="AH11" i="43"/>
  <c r="AH12" i="43"/>
  <c r="AH32" i="78"/>
  <c r="M42" i="78"/>
  <c r="AH31" i="78"/>
  <c r="AH88" i="70"/>
  <c r="M90" i="70"/>
  <c r="AH87" i="70"/>
  <c r="M110" i="78"/>
  <c r="M108" i="69"/>
  <c r="AH106" i="69"/>
  <c r="AH31" i="79"/>
  <c r="J42" i="67"/>
  <c r="M32" i="67"/>
  <c r="AH31" i="64"/>
  <c r="AH32" i="64"/>
  <c r="M42" i="64"/>
  <c r="AH93" i="72"/>
  <c r="M97" i="72"/>
  <c r="AH94" i="72"/>
  <c r="AH46" i="78"/>
  <c r="M50" i="78"/>
  <c r="AH45" i="78"/>
  <c r="AH12" i="72"/>
  <c r="M42" i="71"/>
  <c r="AC110" i="64"/>
  <c r="AH12" i="49"/>
  <c r="M28" i="49"/>
  <c r="AH11" i="49"/>
  <c r="AH93" i="80"/>
  <c r="AH45" i="76"/>
  <c r="AH93" i="76"/>
  <c r="AH94" i="76"/>
  <c r="M97" i="76"/>
  <c r="AH88" i="80"/>
  <c r="AH100" i="80"/>
  <c r="AH70" i="72"/>
  <c r="M72" i="72"/>
  <c r="AH69" i="72"/>
  <c r="AH62" i="75"/>
  <c r="AH61" i="75"/>
  <c r="M66" i="75"/>
  <c r="M28" i="72"/>
  <c r="M110" i="72" s="1"/>
  <c r="F110" i="75"/>
  <c r="F110" i="76"/>
  <c r="AH31" i="71"/>
  <c r="F110" i="74"/>
  <c r="AH88" i="69"/>
  <c r="M90" i="69"/>
  <c r="AH87" i="69"/>
  <c r="M97" i="68"/>
  <c r="AH94" i="68"/>
  <c r="AH93" i="68"/>
  <c r="AH105" i="65"/>
  <c r="AD105" i="65"/>
  <c r="AD107" i="65" s="1"/>
  <c r="AD109" i="65" s="1"/>
  <c r="M107" i="65"/>
  <c r="M72" i="66"/>
  <c r="M97" i="65"/>
  <c r="AH94" i="65"/>
  <c r="AH93" i="65"/>
  <c r="AC93" i="65"/>
  <c r="AC97" i="65" s="1"/>
  <c r="F110" i="63"/>
  <c r="AH61" i="63"/>
  <c r="AH32" i="58"/>
  <c r="M42" i="58"/>
  <c r="M110" i="58" s="1"/>
  <c r="M50" i="59"/>
  <c r="AH46" i="60"/>
  <c r="AH32" i="59"/>
  <c r="AH93" i="53"/>
  <c r="AH94" i="53"/>
  <c r="M97" i="53"/>
  <c r="L110" i="56"/>
  <c r="AH76" i="53"/>
  <c r="AH88" i="49"/>
  <c r="AH94" i="47"/>
  <c r="M84" i="47"/>
  <c r="AH62" i="47"/>
  <c r="M66" i="47"/>
  <c r="AH61" i="47"/>
  <c r="AH46" i="56"/>
  <c r="AH12" i="46"/>
  <c r="M28" i="46"/>
  <c r="AH11" i="46"/>
  <c r="M97" i="45"/>
  <c r="M103" i="49"/>
  <c r="AH93" i="64"/>
  <c r="M97" i="64"/>
  <c r="AH94" i="64"/>
  <c r="M28" i="76"/>
  <c r="AH12" i="76"/>
  <c r="AH11" i="76"/>
  <c r="AH102" i="69"/>
  <c r="M103" i="69"/>
  <c r="AH100" i="69"/>
  <c r="M78" i="53"/>
  <c r="AH106" i="44"/>
  <c r="M108" i="44"/>
  <c r="AH62" i="45"/>
  <c r="M66" i="45"/>
  <c r="AH61" i="45"/>
  <c r="J110" i="77"/>
  <c r="AH87" i="80"/>
  <c r="M103" i="80"/>
  <c r="AH31" i="76"/>
  <c r="M84" i="77"/>
  <c r="AH32" i="73"/>
  <c r="M42" i="73"/>
  <c r="AH31" i="73"/>
  <c r="AH70" i="78"/>
  <c r="M72" i="78"/>
  <c r="AH69" i="78"/>
  <c r="AH54" i="76"/>
  <c r="AH53" i="76"/>
  <c r="M58" i="76"/>
  <c r="F110" i="71"/>
  <c r="AH102" i="68"/>
  <c r="M103" i="68"/>
  <c r="AH100" i="68"/>
  <c r="M32" i="66"/>
  <c r="AH32" i="66" s="1"/>
  <c r="J42" i="66"/>
  <c r="J110" i="66" s="1"/>
  <c r="F110" i="69"/>
  <c r="M102" i="65"/>
  <c r="AH100" i="65"/>
  <c r="AH101" i="65"/>
  <c r="AH54" i="62"/>
  <c r="M58" i="62"/>
  <c r="M110" i="62" s="1"/>
  <c r="AH53" i="62"/>
  <c r="M28" i="59"/>
  <c r="AH32" i="62"/>
  <c r="AH62" i="63"/>
  <c r="AH46" i="59"/>
  <c r="AH87" i="64"/>
  <c r="AH88" i="64"/>
  <c r="M90" i="64"/>
  <c r="F110" i="53"/>
  <c r="J110" i="52"/>
  <c r="AH62" i="49"/>
  <c r="J110" i="46"/>
  <c r="F110" i="57"/>
  <c r="M66" i="49"/>
  <c r="AH53" i="51"/>
  <c r="M97" i="47"/>
  <c r="M42" i="53"/>
  <c r="AH32" i="53"/>
  <c r="AH31" i="53"/>
  <c r="AH46" i="45"/>
  <c r="AH76" i="50"/>
  <c r="M97" i="43"/>
  <c r="AH45" i="49"/>
  <c r="F110" i="50"/>
  <c r="AH45" i="56"/>
  <c r="AH76" i="43"/>
  <c r="AD75" i="43"/>
  <c r="AD78" i="43" s="1"/>
  <c r="M78" i="43"/>
  <c r="AH75" i="43"/>
  <c r="AH46" i="50"/>
  <c r="M50" i="50"/>
  <c r="AH45" i="50"/>
  <c r="AA45" i="50"/>
  <c r="AA50" i="50" s="1"/>
  <c r="AA110" i="50" s="1"/>
  <c r="M42" i="48"/>
  <c r="F110" i="46"/>
  <c r="AH45" i="79"/>
  <c r="M50" i="79"/>
  <c r="M78" i="66"/>
  <c r="AH82" i="62"/>
  <c r="M84" i="62"/>
  <c r="AH81" i="62"/>
  <c r="AH106" i="56"/>
  <c r="M108" i="56"/>
  <c r="AA50" i="60"/>
  <c r="AA110" i="60" s="1"/>
  <c r="AH93" i="78"/>
  <c r="AH94" i="78"/>
  <c r="M97" i="78"/>
  <c r="AH46" i="76"/>
  <c r="M66" i="76"/>
  <c r="AH62" i="76"/>
  <c r="AH61" i="76"/>
  <c r="AH32" i="72"/>
  <c r="M42" i="72"/>
  <c r="AH31" i="72"/>
  <c r="M97" i="73"/>
  <c r="M78" i="68"/>
  <c r="AH75" i="68"/>
  <c r="AC75" i="68"/>
  <c r="AC78" i="68" s="1"/>
  <c r="AC110" i="68" s="1"/>
  <c r="AH76" i="68"/>
  <c r="J110" i="68"/>
  <c r="AH82" i="63"/>
  <c r="AH81" i="63"/>
  <c r="M84" i="63"/>
  <c r="AH82" i="65"/>
  <c r="M84" i="65"/>
  <c r="AH81" i="65"/>
  <c r="O81" i="65"/>
  <c r="O84" i="65" s="1"/>
  <c r="F110" i="60"/>
  <c r="AH76" i="62"/>
  <c r="M78" i="62"/>
  <c r="AH75" i="62"/>
  <c r="AD75" i="62"/>
  <c r="AD78" i="62" s="1"/>
  <c r="AD110" i="62" s="1"/>
  <c r="L110" i="63"/>
  <c r="AH32" i="63"/>
  <c r="AH31" i="63"/>
  <c r="M42" i="63"/>
  <c r="AH70" i="58"/>
  <c r="M72" i="58"/>
  <c r="AH69" i="58"/>
  <c r="AF69" i="58"/>
  <c r="AF72" i="58" s="1"/>
  <c r="AF110" i="58" s="1"/>
  <c r="F110" i="64"/>
  <c r="F110" i="51"/>
  <c r="AH54" i="53"/>
  <c r="AH53" i="53"/>
  <c r="M58" i="53"/>
  <c r="AH70" i="52"/>
  <c r="M72" i="52"/>
  <c r="AH69" i="52"/>
  <c r="AH54" i="54"/>
  <c r="AH53" i="54"/>
  <c r="M58" i="54"/>
  <c r="M72" i="44"/>
  <c r="AA42" i="44"/>
  <c r="AA110" i="44" s="1"/>
  <c r="M58" i="51"/>
  <c r="M78" i="50"/>
  <c r="M50" i="49"/>
  <c r="AH46" i="48"/>
  <c r="AH45" i="45"/>
  <c r="AH32" i="45"/>
  <c r="M42" i="45"/>
  <c r="AH31" i="45"/>
  <c r="F110" i="77"/>
  <c r="AH12" i="75"/>
  <c r="M28" i="75"/>
  <c r="AH11" i="75"/>
  <c r="AH70" i="64"/>
  <c r="AH69" i="64"/>
  <c r="M72" i="64"/>
  <c r="M97" i="51"/>
  <c r="AH94" i="51"/>
  <c r="AH93" i="51"/>
  <c r="AH12" i="73"/>
  <c r="L110" i="78"/>
  <c r="AH93" i="71"/>
  <c r="M97" i="71"/>
  <c r="AH94" i="71"/>
  <c r="AH82" i="77"/>
  <c r="M28" i="73"/>
  <c r="M110" i="73" s="1"/>
  <c r="AH31" i="74"/>
  <c r="M28" i="70"/>
  <c r="M110" i="70" s="1"/>
  <c r="AH11" i="70"/>
  <c r="AH12" i="70"/>
  <c r="AH62" i="69"/>
  <c r="M72" i="67"/>
  <c r="AH69" i="67"/>
  <c r="AH70" i="67"/>
  <c r="M54" i="65"/>
  <c r="F58" i="65"/>
  <c r="AH32" i="60"/>
  <c r="M42" i="60"/>
  <c r="AH31" i="60"/>
  <c r="AH46" i="63"/>
  <c r="M50" i="63"/>
  <c r="J110" i="63"/>
  <c r="AH100" i="54"/>
  <c r="M103" i="54"/>
  <c r="AH106" i="55"/>
  <c r="M108" i="55"/>
  <c r="W32" i="57"/>
  <c r="W42" i="57" s="1"/>
  <c r="W110" i="57" s="1"/>
  <c r="J32" i="57"/>
  <c r="I42" i="57"/>
  <c r="I110" i="57" s="1"/>
  <c r="L110" i="52"/>
  <c r="AH70" i="44"/>
  <c r="M28" i="50"/>
  <c r="F110" i="44"/>
  <c r="AH32" i="52"/>
  <c r="AH31" i="43"/>
  <c r="AH32" i="43"/>
  <c r="M42" i="43"/>
  <c r="AA50" i="45"/>
  <c r="AA110" i="45" s="1"/>
  <c r="M50" i="45"/>
  <c r="AH94" i="80"/>
  <c r="AH32" i="79"/>
  <c r="AH82" i="70"/>
  <c r="M84" i="70"/>
  <c r="AH81" i="70"/>
  <c r="AH106" i="68"/>
  <c r="M108" i="68"/>
  <c r="F110" i="52"/>
  <c r="AH32" i="76"/>
  <c r="AH88" i="78"/>
  <c r="AH93" i="74"/>
  <c r="AH94" i="74"/>
  <c r="M97" i="74"/>
  <c r="AH76" i="77"/>
  <c r="M78" i="77"/>
  <c r="AH75" i="77"/>
  <c r="M90" i="75"/>
  <c r="AH88" i="75"/>
  <c r="AH87" i="75"/>
  <c r="AH102" i="71"/>
  <c r="AH106" i="74"/>
  <c r="M108" i="74"/>
  <c r="AH11" i="69"/>
  <c r="M28" i="69"/>
  <c r="AH12" i="69"/>
  <c r="J110" i="69"/>
  <c r="AH31" i="68"/>
  <c r="AH32" i="68"/>
  <c r="M42" i="68"/>
  <c r="AH69" i="68"/>
  <c r="AH70" i="68"/>
  <c r="M72" i="68"/>
  <c r="M15" i="65"/>
  <c r="AC15" i="65" s="1"/>
  <c r="AC28" i="65" s="1"/>
  <c r="AC109" i="65" s="1"/>
  <c r="AH76" i="66"/>
  <c r="AH54" i="59"/>
  <c r="M58" i="59"/>
  <c r="AH53" i="59"/>
  <c r="AH45" i="58"/>
  <c r="AH46" i="58"/>
  <c r="M50" i="58"/>
  <c r="AH54" i="61"/>
  <c r="M58" i="61"/>
  <c r="AH53" i="61"/>
  <c r="M58" i="58"/>
  <c r="AH76" i="59"/>
  <c r="M78" i="59"/>
  <c r="AH75" i="59"/>
  <c r="AD75" i="59"/>
  <c r="AD78" i="59" s="1"/>
  <c r="AD110" i="59" s="1"/>
  <c r="M90" i="58"/>
  <c r="AH88" i="58"/>
  <c r="AH87" i="58"/>
  <c r="AH31" i="58"/>
  <c r="AH75" i="63"/>
  <c r="M90" i="56"/>
  <c r="AH87" i="56"/>
  <c r="AH88" i="56"/>
  <c r="AH93" i="58"/>
  <c r="M90" i="49"/>
  <c r="J110" i="50"/>
  <c r="F110" i="45"/>
  <c r="AD28" i="43"/>
  <c r="AA110" i="47"/>
  <c r="AH31" i="75"/>
  <c r="AH32" i="75"/>
  <c r="M42" i="75"/>
  <c r="AH82" i="79"/>
  <c r="AH81" i="79"/>
  <c r="M84" i="79"/>
  <c r="AH54" i="77"/>
  <c r="AH53" i="77"/>
  <c r="M58" i="77"/>
  <c r="M110" i="77" s="1"/>
  <c r="F110" i="66"/>
  <c r="M75" i="65"/>
  <c r="M50" i="60"/>
  <c r="AH32" i="61"/>
  <c r="M42" i="61"/>
  <c r="AH31" i="61"/>
  <c r="AH75" i="45"/>
  <c r="AA75" i="45"/>
  <c r="AA78" i="45" s="1"/>
  <c r="AH76" i="45"/>
  <c r="M78" i="45"/>
  <c r="AH106" i="80"/>
  <c r="M108" i="80"/>
  <c r="M110" i="80" s="1"/>
  <c r="F110" i="78"/>
  <c r="AH88" i="68"/>
  <c r="M90" i="68"/>
  <c r="AH87" i="68"/>
  <c r="M66" i="70"/>
  <c r="AH61" i="70"/>
  <c r="AH62" i="70"/>
  <c r="M66" i="80"/>
  <c r="J110" i="76"/>
  <c r="M90" i="78"/>
  <c r="M58" i="74"/>
  <c r="M110" i="74" s="1"/>
  <c r="M90" i="74"/>
  <c r="AH88" i="74"/>
  <c r="AH87" i="74"/>
  <c r="AH100" i="71"/>
  <c r="AH102" i="70"/>
  <c r="M103" i="70"/>
  <c r="AH100" i="70"/>
  <c r="L110" i="72"/>
  <c r="AH12" i="68"/>
  <c r="M28" i="68"/>
  <c r="AH11" i="68"/>
  <c r="AH31" i="69"/>
  <c r="AH32" i="69"/>
  <c r="M42" i="69"/>
  <c r="AH12" i="65"/>
  <c r="AH11" i="65"/>
  <c r="AH12" i="64"/>
  <c r="M28" i="64"/>
  <c r="AH11" i="64"/>
  <c r="F110" i="58"/>
  <c r="M110" i="63"/>
  <c r="AD31" i="57"/>
  <c r="AD42" i="57" s="1"/>
  <c r="AD110" i="57" s="1"/>
  <c r="AH11" i="58"/>
  <c r="AA20" i="53"/>
  <c r="AA28" i="53" s="1"/>
  <c r="AA110" i="53" s="1"/>
  <c r="AH12" i="53"/>
  <c r="M78" i="63"/>
  <c r="AH70" i="56"/>
  <c r="AH69" i="56"/>
  <c r="M72" i="56"/>
  <c r="AH62" i="52"/>
  <c r="AH101" i="50"/>
  <c r="AH100" i="50"/>
  <c r="M103" i="50"/>
  <c r="AH100" i="51"/>
  <c r="AH101" i="51"/>
  <c r="M103" i="51"/>
  <c r="AH54" i="47"/>
  <c r="M58" i="47"/>
  <c r="AH53" i="47"/>
  <c r="M42" i="54"/>
  <c r="AH32" i="54"/>
  <c r="AH31" i="54"/>
  <c r="AH94" i="52"/>
  <c r="M97" i="52"/>
  <c r="AH93" i="52"/>
  <c r="AH93" i="44"/>
  <c r="AH94" i="44"/>
  <c r="M97" i="44"/>
  <c r="F110" i="59"/>
  <c r="AH53" i="45"/>
  <c r="AH11" i="45"/>
  <c r="AH12" i="45"/>
  <c r="M28" i="45"/>
  <c r="M28" i="47"/>
  <c r="AH11" i="47"/>
  <c r="AH12" i="47"/>
  <c r="AD12" i="48"/>
  <c r="AD28" i="48" s="1"/>
  <c r="AD110" i="48" s="1"/>
  <c r="M28" i="48"/>
  <c r="AH11" i="48"/>
  <c r="AH93" i="48"/>
  <c r="M97" i="48"/>
  <c r="AH94" i="48"/>
  <c r="AH70" i="48"/>
  <c r="AH69" i="48"/>
  <c r="M72" i="48"/>
  <c r="AH88" i="67"/>
  <c r="AH87" i="67"/>
  <c r="M90" i="67"/>
  <c r="AH106" i="66"/>
  <c r="M108" i="66"/>
  <c r="AH62" i="68"/>
  <c r="AH61" i="68"/>
  <c r="M66" i="68"/>
  <c r="M66" i="64"/>
  <c r="AH62" i="64"/>
  <c r="AH61" i="64"/>
  <c r="AH76" i="58"/>
  <c r="M78" i="58"/>
  <c r="AH75" i="58"/>
  <c r="AD75" i="58"/>
  <c r="AD78" i="58" s="1"/>
  <c r="AD110" i="58" s="1"/>
  <c r="F110" i="61"/>
  <c r="AH101" i="53"/>
  <c r="AH100" i="53"/>
  <c r="M103" i="53"/>
  <c r="F110" i="55"/>
  <c r="M66" i="52"/>
  <c r="J110" i="54"/>
  <c r="AH11" i="44"/>
  <c r="M28" i="44"/>
  <c r="AH12" i="44"/>
  <c r="AH31" i="48"/>
  <c r="AH11" i="57"/>
  <c r="AH11" i="59"/>
  <c r="F110" i="49"/>
  <c r="M66" i="44"/>
  <c r="AH62" i="44"/>
  <c r="AH61" i="44"/>
  <c r="M90" i="44"/>
  <c r="AH87" i="44"/>
  <c r="AH88" i="44"/>
  <c r="F110" i="48"/>
  <c r="AH61" i="58"/>
  <c r="AH45" i="48"/>
  <c r="AH88" i="43"/>
  <c r="AH87" i="43"/>
  <c r="AD87" i="43"/>
  <c r="AD90" i="43" s="1"/>
  <c r="M90" i="43"/>
  <c r="AH76" i="46"/>
  <c r="M78" i="46"/>
  <c r="AH75" i="46"/>
  <c r="AH82" i="51"/>
  <c r="M84" i="51"/>
  <c r="AH81" i="51"/>
  <c r="M42" i="47"/>
  <c r="AH31" i="47"/>
  <c r="AH32" i="47"/>
  <c r="AH62" i="58"/>
  <c r="M66" i="67"/>
  <c r="AH62" i="67"/>
  <c r="AH61" i="67"/>
  <c r="AH12" i="61"/>
  <c r="M28" i="61"/>
  <c r="AH11" i="61"/>
  <c r="AH61" i="59"/>
  <c r="AC13" i="55"/>
  <c r="AC28" i="55" s="1"/>
  <c r="AC110" i="55" s="1"/>
  <c r="AH12" i="55"/>
  <c r="M28" i="55"/>
  <c r="M110" i="55" s="1"/>
  <c r="AH70" i="71"/>
  <c r="M72" i="71"/>
  <c r="AH69" i="71"/>
  <c r="M97" i="69"/>
  <c r="AH94" i="69"/>
  <c r="AH93" i="69"/>
  <c r="AH70" i="74"/>
  <c r="AH69" i="74"/>
  <c r="M72" i="74"/>
  <c r="M78" i="71"/>
  <c r="M110" i="71"/>
  <c r="M28" i="67"/>
  <c r="AH11" i="67"/>
  <c r="AH12" i="67"/>
  <c r="AC11" i="67"/>
  <c r="AC28" i="67" s="1"/>
  <c r="AC110" i="67" s="1"/>
  <c r="J110" i="67"/>
  <c r="AH32" i="56"/>
  <c r="M42" i="56"/>
  <c r="M110" i="56" s="1"/>
  <c r="AH31" i="56"/>
  <c r="AH62" i="59"/>
  <c r="AH61" i="54"/>
  <c r="M28" i="51"/>
  <c r="AH12" i="51"/>
  <c r="AH11" i="51"/>
  <c r="AH12" i="52"/>
  <c r="AH11" i="52"/>
  <c r="M28" i="52"/>
  <c r="AH31" i="55"/>
  <c r="AD32" i="55"/>
  <c r="AD42" i="55" s="1"/>
  <c r="AD110" i="55" s="1"/>
  <c r="M42" i="55"/>
  <c r="L110" i="55"/>
  <c r="AH106" i="48"/>
  <c r="M108" i="48"/>
  <c r="L110" i="51"/>
  <c r="M84" i="53"/>
  <c r="AH76" i="54"/>
  <c r="M78" i="54"/>
  <c r="AH75" i="54"/>
  <c r="AH45" i="44"/>
  <c r="M50" i="44"/>
  <c r="M42" i="51"/>
  <c r="AH93" i="46"/>
  <c r="AH94" i="46"/>
  <c r="M97" i="46"/>
  <c r="M42" i="50"/>
  <c r="AH62" i="57"/>
  <c r="AH61" i="57"/>
  <c r="M66" i="57"/>
  <c r="L110" i="47"/>
  <c r="AH76" i="44"/>
  <c r="AH75" i="44"/>
  <c r="M78" i="44"/>
  <c r="AA75" i="44"/>
  <c r="AA78" i="44" s="1"/>
  <c r="M103" i="74"/>
  <c r="AH100" i="74"/>
  <c r="AH102" i="74"/>
  <c r="AH54" i="57"/>
  <c r="AH53" i="57"/>
  <c r="M58" i="57"/>
  <c r="AH62" i="56"/>
  <c r="AH61" i="56"/>
  <c r="M66" i="56"/>
  <c r="AH87" i="54"/>
  <c r="M90" i="54"/>
  <c r="AH46" i="52"/>
  <c r="AH45" i="52"/>
  <c r="AH62" i="51"/>
  <c r="M66" i="51"/>
  <c r="AH61" i="51"/>
  <c r="AH45" i="43"/>
  <c r="AD45" i="43"/>
  <c r="AD50" i="43" s="1"/>
  <c r="AH46" i="43"/>
  <c r="M50" i="43"/>
  <c r="AH54" i="78"/>
  <c r="AH53" i="78"/>
  <c r="M58" i="78"/>
  <c r="M66" i="74"/>
  <c r="AH62" i="74"/>
  <c r="AH61" i="74"/>
  <c r="F110" i="73"/>
  <c r="F110" i="80"/>
  <c r="AC110" i="79"/>
  <c r="M42" i="79"/>
  <c r="M110" i="79" s="1"/>
  <c r="J110" i="75"/>
  <c r="AH32" i="80"/>
  <c r="M42" i="80"/>
  <c r="AH31" i="80"/>
  <c r="AH75" i="74"/>
  <c r="M78" i="74"/>
  <c r="AH61" i="80"/>
  <c r="F110" i="79"/>
  <c r="AH61" i="66"/>
  <c r="M66" i="66"/>
  <c r="AH62" i="66"/>
  <c r="F109" i="65"/>
  <c r="AH62" i="61"/>
  <c r="M103" i="58"/>
  <c r="AH101" i="58"/>
  <c r="AH100" i="58"/>
  <c r="F110" i="56"/>
  <c r="AH87" i="53"/>
  <c r="M90" i="53"/>
  <c r="M110" i="53" s="1"/>
  <c r="AH88" i="53"/>
  <c r="AH62" i="54"/>
  <c r="AH88" i="50"/>
  <c r="M90" i="50"/>
  <c r="AH87" i="50"/>
  <c r="M50" i="52"/>
  <c r="J110" i="55"/>
  <c r="AH93" i="55"/>
  <c r="M97" i="55"/>
  <c r="AH94" i="55"/>
  <c r="L110" i="53"/>
  <c r="AH101" i="54"/>
  <c r="AH94" i="49"/>
  <c r="M50" i="54"/>
  <c r="AH46" i="55"/>
  <c r="M50" i="55"/>
  <c r="AH45" i="55"/>
  <c r="M50" i="47"/>
  <c r="O45" i="47"/>
  <c r="O50" i="47" s="1"/>
  <c r="O110" i="47" s="1"/>
  <c r="AH45" i="47"/>
  <c r="AH46" i="47"/>
  <c r="J110" i="49"/>
  <c r="AH32" i="50"/>
  <c r="J110" i="47"/>
  <c r="L110" i="73"/>
  <c r="L110" i="75"/>
  <c r="AH31" i="65"/>
  <c r="M42" i="65"/>
  <c r="AH32" i="65"/>
  <c r="AH93" i="66"/>
  <c r="AH94" i="66"/>
  <c r="M97" i="66"/>
  <c r="AH45" i="60"/>
  <c r="AH93" i="59"/>
  <c r="AH94" i="59"/>
  <c r="M97" i="59"/>
  <c r="J110" i="53"/>
  <c r="AH82" i="53"/>
  <c r="AH61" i="50"/>
  <c r="M66" i="50"/>
  <c r="AH62" i="50"/>
  <c r="AA110" i="52"/>
  <c r="AH12" i="54"/>
  <c r="AH82" i="52"/>
  <c r="AH81" i="52"/>
  <c r="M84" i="52"/>
  <c r="AH75" i="48"/>
  <c r="AH76" i="48"/>
  <c r="M72" i="45"/>
  <c r="AH69" i="45"/>
  <c r="AH70" i="45"/>
  <c r="F110" i="54"/>
  <c r="AH31" i="46"/>
  <c r="AH32" i="46"/>
  <c r="M42" i="46"/>
  <c r="AH32" i="44"/>
  <c r="M90" i="45"/>
  <c r="AH87" i="45"/>
  <c r="AH88" i="45"/>
  <c r="AH12" i="50"/>
  <c r="L110" i="45"/>
  <c r="M66" i="46"/>
  <c r="AH62" i="46"/>
  <c r="AH61" i="46"/>
  <c r="M58" i="52"/>
  <c r="AH53" i="52"/>
  <c r="AH54" i="52"/>
  <c r="F110" i="43"/>
  <c r="AH46" i="51"/>
  <c r="M50" i="51"/>
  <c r="AH45" i="51"/>
  <c r="M110" i="47" l="1"/>
  <c r="M110" i="68"/>
  <c r="AH31" i="66"/>
  <c r="M110" i="61"/>
  <c r="M110" i="45"/>
  <c r="M110" i="75"/>
  <c r="M42" i="67"/>
  <c r="AH31" i="67"/>
  <c r="AH32" i="67"/>
  <c r="M110" i="67"/>
  <c r="M110" i="59"/>
  <c r="M110" i="46"/>
  <c r="M110" i="50"/>
  <c r="M110" i="43"/>
  <c r="M110" i="64"/>
  <c r="M28" i="65"/>
  <c r="M110" i="76"/>
  <c r="M110" i="52"/>
  <c r="M110" i="48"/>
  <c r="AH76" i="65"/>
  <c r="M78" i="65"/>
  <c r="AH75" i="65"/>
  <c r="AD110" i="43"/>
  <c r="M110" i="51"/>
  <c r="M110" i="44"/>
  <c r="AE54" i="65"/>
  <c r="AE58" i="65" s="1"/>
  <c r="AE109" i="65" s="1"/>
  <c r="O54" i="65"/>
  <c r="O58" i="65" s="1"/>
  <c r="O109" i="65" s="1"/>
  <c r="AH53" i="65"/>
  <c r="AH54" i="65"/>
  <c r="M58" i="65"/>
  <c r="M42" i="66"/>
  <c r="M110" i="66" s="1"/>
  <c r="M110" i="69"/>
  <c r="J42" i="57"/>
  <c r="J110" i="57" s="1"/>
  <c r="M32" i="57"/>
  <c r="M110" i="49"/>
  <c r="AH31" i="57" l="1"/>
  <c r="M42" i="57"/>
  <c r="M110" i="57" s="1"/>
  <c r="AH32" i="57"/>
  <c r="M109" i="6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tc={72138410-5006-46BC-9AFD-92E812F778A3}</author>
  </authors>
  <commentList>
    <comment ref="D20" authorId="0" shapeId="0" xr:uid="{72138410-5006-46BC-9AFD-92E812F778A3}">
      <text>
        <t>[Threaded comment]
Your version of Excel allows you to read this threaded comment; however, any edits to it will get removed if the file is opened in a newer version of Excel. Learn more: https://go.microsoft.com/fwlink/?linkid=870924
Comment:
    To check back
Reply:
    I included both amounts since the company is owned by 2 persons</t>
      </text>
    </comment>
  </commentList>
</comments>
</file>

<file path=xl/sharedStrings.xml><?xml version="1.0" encoding="utf-8"?>
<sst xmlns="http://schemas.openxmlformats.org/spreadsheetml/2006/main" count="5539" uniqueCount="165">
  <si>
    <t>NAME OF COMPANY</t>
  </si>
  <si>
    <t>Taxpayer ID number (TIN)</t>
  </si>
  <si>
    <t>Reported by government</t>
  </si>
  <si>
    <t>Reported by company</t>
  </si>
  <si>
    <t>Difference</t>
  </si>
  <si>
    <t>Analysis of reconciling items</t>
  </si>
  <si>
    <t>Adjusted total per Government</t>
  </si>
  <si>
    <t>Adjusted total per Company</t>
  </si>
  <si>
    <t>Original</t>
  </si>
  <si>
    <t>Adjusted</t>
  </si>
  <si>
    <t>Foreign exchange differences</t>
  </si>
  <si>
    <t>Timing differences</t>
  </si>
  <si>
    <t>Unidentified receipt</t>
  </si>
  <si>
    <t>Adjustments</t>
  </si>
  <si>
    <t>GY $</t>
  </si>
  <si>
    <t>Reconciled Flows</t>
  </si>
  <si>
    <t xml:space="preserve">   Guyana Revenue Authority (GRA)                                                                                                                 </t>
  </si>
  <si>
    <t>Capital Gains Tax</t>
  </si>
  <si>
    <t>Company Property Tax</t>
  </si>
  <si>
    <t>Corporation Tax</t>
  </si>
  <si>
    <t>Individual Income Tax</t>
  </si>
  <si>
    <t>Pay As You Earn</t>
  </si>
  <si>
    <t>Premium Tax</t>
  </si>
  <si>
    <t>Value Added Tax</t>
  </si>
  <si>
    <t>Withholding Tax</t>
  </si>
  <si>
    <t>Tributors Tax</t>
  </si>
  <si>
    <t>1.10</t>
  </si>
  <si>
    <t>Customs duties</t>
  </si>
  <si>
    <t>1.11</t>
  </si>
  <si>
    <t>Individual Property Tax</t>
  </si>
  <si>
    <t>1.12</t>
  </si>
  <si>
    <t>Excise Tax</t>
  </si>
  <si>
    <t>1.13</t>
  </si>
  <si>
    <t>Transfer Tax</t>
  </si>
  <si>
    <t>1.14</t>
  </si>
  <si>
    <t>Stamp Duties</t>
  </si>
  <si>
    <t>1.15</t>
  </si>
  <si>
    <t>Penalties &amp; interest</t>
  </si>
  <si>
    <t>1.16</t>
  </si>
  <si>
    <t>Other material payment flows (&gt; GYD 1,000,000)</t>
  </si>
  <si>
    <t>Sub total</t>
  </si>
  <si>
    <t xml:space="preserve">   Guyana Geology and Mines Commission (GGMC)                                                                                           </t>
  </si>
  <si>
    <t>Royalties (direct from entities)</t>
  </si>
  <si>
    <t>Annual rental charge</t>
  </si>
  <si>
    <t>Penalties late rentals</t>
  </si>
  <si>
    <t xml:space="preserve">Application fees </t>
  </si>
  <si>
    <t>Assignment/transfer fees for licences</t>
  </si>
  <si>
    <t>Annual licence fees</t>
  </si>
  <si>
    <t>Training fees</t>
  </si>
  <si>
    <t>Environmental bonds</t>
  </si>
  <si>
    <t>2.10</t>
  </si>
  <si>
    <t>Sales from duplication of petroleum data &amp; other materials</t>
  </si>
  <si>
    <t>2.11</t>
  </si>
  <si>
    <t>Registration Fees</t>
  </si>
  <si>
    <t>2.12</t>
  </si>
  <si>
    <t>Reconciled Flows - cont.-</t>
  </si>
  <si>
    <t xml:space="preserve">   Guyana Gold Board (GGB)                                                                                                                             </t>
  </si>
  <si>
    <t>Royalties</t>
  </si>
  <si>
    <t>Withholding tax</t>
  </si>
  <si>
    <t>Admin fees</t>
  </si>
  <si>
    <t>Gold processing fee</t>
  </si>
  <si>
    <t xml:space="preserve">   Ministry of Finance (MoF)                                                                                                                             </t>
  </si>
  <si>
    <t>Royalties from extractive entities (excl. oil &amp; gas companies)</t>
  </si>
  <si>
    <t>Royalties from oil &amp; gas companies into NRF</t>
  </si>
  <si>
    <t>Sale of state’s share of production or other revenues collected in kind into NRF</t>
  </si>
  <si>
    <t>Dividends from NICIL</t>
  </si>
  <si>
    <t xml:space="preserve">   Environmental Protection Agency (EPA)                                                                                                       </t>
  </si>
  <si>
    <t>Environmental Permit fees</t>
  </si>
  <si>
    <t>License Fees</t>
  </si>
  <si>
    <t>Flaring penalties</t>
  </si>
  <si>
    <t xml:space="preserve">   Pesticides and Toxic Chemicals Control Board (PTCCB)                                                                                </t>
  </si>
  <si>
    <t>Registration and authorisation fees</t>
  </si>
  <si>
    <t xml:space="preserve">   National Insurance Scheme (NIS)                                                                                                                  </t>
  </si>
  <si>
    <t>Social Security Contribution</t>
  </si>
  <si>
    <t>Ministry of Natural Resources</t>
  </si>
  <si>
    <t xml:space="preserve">  Subnational Government                                                                                                     </t>
  </si>
  <si>
    <t>Rates and Taxes</t>
  </si>
  <si>
    <t>Maritime Administration Department (MARAD)</t>
  </si>
  <si>
    <t>IWA (In Water Activities) Permits / Notice to Mariners (NTM)</t>
  </si>
  <si>
    <t>Audits</t>
  </si>
  <si>
    <t xml:space="preserve">Bank of Guyana (BOG)                                                                                                            </t>
  </si>
  <si>
    <t>Carbon Credits</t>
  </si>
  <si>
    <t xml:space="preserve">Other Government Agencies                                                                                      </t>
  </si>
  <si>
    <t xml:space="preserve">Other material payment flows to GOG </t>
  </si>
  <si>
    <t>TOTAL RECEIPTS/PAYMENTS DECLARED FOR COMPANY</t>
  </si>
  <si>
    <t>Unilateral company disclosures</t>
  </si>
  <si>
    <t xml:space="preserve">   Social expenditure                                                                                                                                       </t>
  </si>
  <si>
    <t>Mandatory social expenditure</t>
  </si>
  <si>
    <t>Discretionary social expenditure</t>
  </si>
  <si>
    <t xml:space="preserve">   Environmental expenditure                                                                                                                          </t>
  </si>
  <si>
    <t>Mandatory environmental expenditure</t>
  </si>
  <si>
    <t>Discretionary environmental expenditure</t>
  </si>
  <si>
    <t xml:space="preserve">   Infrastructure provisions and Barter arrangements                                                                                      </t>
  </si>
  <si>
    <t>Value of the benefit stream during the fiscal year</t>
  </si>
  <si>
    <t>`</t>
  </si>
  <si>
    <t>s</t>
  </si>
  <si>
    <t>Gra said the company included</t>
  </si>
  <si>
    <t>Analysis of adjustments</t>
  </si>
  <si>
    <t>Analysis of unreconciling items</t>
  </si>
  <si>
    <t>Error in tax reported by the Government Agency</t>
  </si>
  <si>
    <t>Tax not originally reported by the Government Agency</t>
  </si>
  <si>
    <t>Misclassification in tax reported by the Government Agency</t>
  </si>
  <si>
    <t>Timing difference</t>
  </si>
  <si>
    <t>Misclassification in tax reported by the extractive company</t>
  </si>
  <si>
    <t>Tax not originally reported by the extractive company</t>
  </si>
  <si>
    <t>Error in tax reported by the extractive company</t>
  </si>
  <si>
    <t>Reporting template not submitted by the extractive company</t>
  </si>
  <si>
    <t>Reporting template not submitted by the Government Agency</t>
  </si>
  <si>
    <t>Tax not reported by the extractive company</t>
  </si>
  <si>
    <t>Tax not reported by the Government Agency</t>
  </si>
  <si>
    <t>Exchange rate difference</t>
  </si>
  <si>
    <t>Not material difference</t>
  </si>
  <si>
    <t xml:space="preserve"> </t>
  </si>
  <si>
    <t>Oil royalties (NRF)</t>
  </si>
  <si>
    <t>Adamantium Holdings</t>
  </si>
  <si>
    <t>111710581 &amp; 113920176</t>
  </si>
  <si>
    <t>GAGO Gold Inc.</t>
  </si>
  <si>
    <t>Tesouro Resources</t>
  </si>
  <si>
    <t>Ramnarine</t>
  </si>
  <si>
    <t>Azrudin Mohamed</t>
  </si>
  <si>
    <t>Alfro Alphonso</t>
  </si>
  <si>
    <t>Nazar Mohamed</t>
  </si>
  <si>
    <t>SAB Mining - Barry O'Rourke</t>
  </si>
  <si>
    <t>Guyana Manganese Inc.</t>
  </si>
  <si>
    <t>016272272</t>
  </si>
  <si>
    <t>Toolsie Persaud Quarries Inc.</t>
  </si>
  <si>
    <t>Alki Investment &amp; Trading Company Inc.</t>
  </si>
  <si>
    <t>ETK Mining</t>
  </si>
  <si>
    <t>010070546</t>
  </si>
  <si>
    <t>Aurora Gold Mines Inc</t>
  </si>
  <si>
    <t>014-248-013</t>
  </si>
  <si>
    <t>Troy Resources Guyana Inc</t>
  </si>
  <si>
    <t>Guyana Industrial Minerals Inc</t>
  </si>
  <si>
    <t>010-073-960</t>
  </si>
  <si>
    <t>Bosai Minerals Group (Guyana) Inc</t>
  </si>
  <si>
    <t>010079993</t>
  </si>
  <si>
    <t>El Dorado Trading</t>
  </si>
  <si>
    <t>Mohamed’s Enterprise</t>
  </si>
  <si>
    <t>Pure Diamond Inc.</t>
  </si>
  <si>
    <t>010291399</t>
  </si>
  <si>
    <t>Adamantium Metals Inc.</t>
  </si>
  <si>
    <t>014679006</t>
  </si>
  <si>
    <t>Dinar Trading</t>
  </si>
  <si>
    <t>Gold Bar Development and Consulting Inc.</t>
  </si>
  <si>
    <t>ExxonMobil Guyana Limited</t>
  </si>
  <si>
    <t>CGX Resources Inc.</t>
  </si>
  <si>
    <t>Eco Orinduik BV</t>
  </si>
  <si>
    <t>Repsol Exploracion Guyana, S.A.</t>
  </si>
  <si>
    <t>Mid-Atlantic Oil &amp; Gas Inc.</t>
  </si>
  <si>
    <t>015540737</t>
  </si>
  <si>
    <t>ON Energy Inc.</t>
  </si>
  <si>
    <t>Cataleya Energy Limited</t>
  </si>
  <si>
    <t>016967653</t>
  </si>
  <si>
    <t>Hess Exploration Guyana Limited</t>
  </si>
  <si>
    <t>015978643</t>
  </si>
  <si>
    <t>Frontera Energy Guyana Corp</t>
  </si>
  <si>
    <t>017307010-3</t>
  </si>
  <si>
    <t>TOQAP Guyana B.V.</t>
  </si>
  <si>
    <t>JHI Associates (BVI) Inc.</t>
  </si>
  <si>
    <t>Total E&amp;P Guyana B.V.</t>
  </si>
  <si>
    <t>Hess Guyana (Block B) Exploration Limited</t>
  </si>
  <si>
    <t>Ratio Guyana Limited</t>
  </si>
  <si>
    <t>010398193</t>
  </si>
  <si>
    <t>CNOOC Petroleum Guyana Limited</t>
  </si>
  <si>
    <t>Eco (Atlantic) Guyana Inc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</si>
</sst>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333E4F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/>
    <xf numFmtId="0" fontId="4" fillId="2" borderId="2" xfId="0" applyFont="1" applyFill="1" applyBorder="1" applyAlignment="1">
      <alignment horizontal="center"/>
    </xf>
    <xf numFmtId="0" fontId="2" fillId="3" borderId="0" xfId="0" applyFont="1" applyFill="1"/>
    <xf numFmtId="0" fontId="5" fillId="3" borderId="6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vertical="center" wrapText="1"/>
    </xf>
    <xf numFmtId="43" fontId="0" fillId="0" borderId="11" xfId="1" applyFont="1" applyBorder="1"/>
    <xf numFmtId="43" fontId="0" fillId="0" borderId="15" xfId="1" applyFont="1" applyBorder="1"/>
    <xf numFmtId="43" fontId="0" fillId="0" borderId="12" xfId="1" applyFont="1" applyBorder="1"/>
    <xf numFmtId="43" fontId="0" fillId="0" borderId="0" xfId="1" applyFont="1"/>
    <xf numFmtId="0" fontId="9" fillId="5" borderId="13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vertical="center" wrapText="1"/>
    </xf>
    <xf numFmtId="43" fontId="0" fillId="5" borderId="13" xfId="1" applyFont="1" applyFill="1" applyBorder="1"/>
    <xf numFmtId="43" fontId="0" fillId="5" borderId="16" xfId="1" applyFont="1" applyFill="1" applyBorder="1"/>
    <xf numFmtId="43" fontId="0" fillId="5" borderId="14" xfId="1" applyFont="1" applyFill="1" applyBorder="1"/>
    <xf numFmtId="43" fontId="0" fillId="0" borderId="13" xfId="1" applyFont="1" applyBorder="1"/>
    <xf numFmtId="43" fontId="0" fillId="0" borderId="16" xfId="1" applyFont="1" applyBorder="1"/>
    <xf numFmtId="43" fontId="0" fillId="0" borderId="14" xfId="1" applyFont="1" applyBorder="1"/>
    <xf numFmtId="43" fontId="2" fillId="5" borderId="16" xfId="1" applyFont="1" applyFill="1" applyBorder="1"/>
    <xf numFmtId="0" fontId="9" fillId="0" borderId="13" xfId="0" quotePrefix="1" applyFont="1" applyBorder="1" applyAlignment="1">
      <alignment horizontal="center" vertical="center" wrapText="1"/>
    </xf>
    <xf numFmtId="43" fontId="9" fillId="0" borderId="0" xfId="1" applyFont="1" applyAlignment="1">
      <alignment vertical="center" wrapText="1"/>
    </xf>
    <xf numFmtId="43" fontId="0" fillId="5" borderId="17" xfId="1" applyFont="1" applyFill="1" applyBorder="1"/>
    <xf numFmtId="43" fontId="0" fillId="5" borderId="19" xfId="1" applyFont="1" applyFill="1" applyBorder="1"/>
    <xf numFmtId="43" fontId="0" fillId="5" borderId="18" xfId="1" applyFont="1" applyFill="1" applyBorder="1"/>
    <xf numFmtId="0" fontId="9" fillId="0" borderId="20" xfId="0" applyFont="1" applyBorder="1" applyAlignment="1">
      <alignment horizontal="center" vertical="center" wrapText="1"/>
    </xf>
    <xf numFmtId="0" fontId="9" fillId="0" borderId="21" xfId="0" applyFont="1" applyBorder="1" applyAlignment="1">
      <alignment vertical="center" wrapText="1"/>
    </xf>
    <xf numFmtId="3" fontId="0" fillId="0" borderId="0" xfId="0" applyNumberFormat="1"/>
    <xf numFmtId="0" fontId="9" fillId="0" borderId="11" xfId="0" applyFont="1" applyBorder="1" applyAlignment="1">
      <alignment horizontal="center" vertical="center" wrapText="1"/>
    </xf>
    <xf numFmtId="0" fontId="9" fillId="0" borderId="24" xfId="0" applyFont="1" applyBorder="1" applyAlignment="1">
      <alignment vertical="center" wrapText="1"/>
    </xf>
    <xf numFmtId="3" fontId="0" fillId="0" borderId="11" xfId="0" applyNumberFormat="1" applyBorder="1"/>
    <xf numFmtId="3" fontId="0" fillId="0" borderId="15" xfId="0" applyNumberFormat="1" applyBorder="1"/>
    <xf numFmtId="3" fontId="0" fillId="0" borderId="12" xfId="0" applyNumberFormat="1" applyBorder="1"/>
    <xf numFmtId="0" fontId="9" fillId="5" borderId="25" xfId="0" applyFont="1" applyFill="1" applyBorder="1" applyAlignment="1">
      <alignment vertical="center" wrapText="1"/>
    </xf>
    <xf numFmtId="3" fontId="0" fillId="5" borderId="13" xfId="1" applyNumberFormat="1" applyFont="1" applyFill="1" applyBorder="1"/>
    <xf numFmtId="3" fontId="0" fillId="5" borderId="16" xfId="0" applyNumberFormat="1" applyFill="1" applyBorder="1"/>
    <xf numFmtId="3" fontId="0" fillId="5" borderId="13" xfId="0" applyNumberFormat="1" applyFill="1" applyBorder="1"/>
    <xf numFmtId="3" fontId="0" fillId="5" borderId="14" xfId="0" applyNumberFormat="1" applyFill="1" applyBorder="1"/>
    <xf numFmtId="0" fontId="9" fillId="0" borderId="25" xfId="0" applyFont="1" applyBorder="1" applyAlignment="1">
      <alignment vertical="center" wrapText="1"/>
    </xf>
    <xf numFmtId="3" fontId="0" fillId="0" borderId="13" xfId="1" applyNumberFormat="1" applyFont="1" applyBorder="1"/>
    <xf numFmtId="3" fontId="0" fillId="0" borderId="16" xfId="0" applyNumberFormat="1" applyBorder="1"/>
    <xf numFmtId="3" fontId="0" fillId="0" borderId="13" xfId="0" applyNumberFormat="1" applyBorder="1"/>
    <xf numFmtId="3" fontId="0" fillId="0" borderId="14" xfId="0" applyNumberFormat="1" applyBorder="1"/>
    <xf numFmtId="3" fontId="0" fillId="5" borderId="17" xfId="1" applyNumberFormat="1" applyFont="1" applyFill="1" applyBorder="1"/>
    <xf numFmtId="3" fontId="0" fillId="5" borderId="19" xfId="0" applyNumberFormat="1" applyFill="1" applyBorder="1"/>
    <xf numFmtId="3" fontId="0" fillId="5" borderId="18" xfId="0" applyNumberFormat="1" applyFill="1" applyBorder="1"/>
    <xf numFmtId="3" fontId="0" fillId="5" borderId="17" xfId="0" applyNumberFormat="1" applyFill="1" applyBorder="1"/>
    <xf numFmtId="0" fontId="11" fillId="0" borderId="27" xfId="0" applyFont="1" applyBorder="1" applyAlignment="1">
      <alignment horizontal="left" vertical="center"/>
    </xf>
    <xf numFmtId="0" fontId="9" fillId="0" borderId="0" xfId="0" applyFont="1" applyAlignment="1">
      <alignment vertical="center" wrapText="1"/>
    </xf>
    <xf numFmtId="3" fontId="0" fillId="0" borderId="11" xfId="1" applyNumberFormat="1" applyFont="1" applyBorder="1"/>
    <xf numFmtId="3" fontId="2" fillId="0" borderId="15" xfId="0" applyNumberFormat="1" applyFont="1" applyBorder="1"/>
    <xf numFmtId="0" fontId="9" fillId="0" borderId="2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5" borderId="0" xfId="0" applyFont="1" applyFill="1" applyAlignment="1">
      <alignment horizontal="left" vertical="center"/>
    </xf>
    <xf numFmtId="3" fontId="0" fillId="5" borderId="0" xfId="0" applyNumberFormat="1" applyFill="1"/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3" fontId="0" fillId="0" borderId="31" xfId="0" applyNumberFormat="1" applyBorder="1"/>
    <xf numFmtId="3" fontId="0" fillId="0" borderId="32" xfId="0" applyNumberFormat="1" applyBorder="1"/>
    <xf numFmtId="3" fontId="0" fillId="0" borderId="21" xfId="0" applyNumberFormat="1" applyBorder="1"/>
    <xf numFmtId="3" fontId="3" fillId="2" borderId="33" xfId="1" applyNumberFormat="1" applyFont="1" applyFill="1" applyBorder="1"/>
    <xf numFmtId="0" fontId="3" fillId="0" borderId="0" xfId="0" applyFont="1" applyAlignment="1">
      <alignment horizontal="left"/>
    </xf>
    <xf numFmtId="0" fontId="9" fillId="0" borderId="10" xfId="0" applyFont="1" applyBorder="1" applyAlignment="1">
      <alignment horizontal="center" vertical="center" wrapText="1"/>
    </xf>
    <xf numFmtId="0" fontId="9" fillId="0" borderId="9" xfId="0" applyFont="1" applyBorder="1" applyAlignment="1">
      <alignment vertical="center" wrapText="1"/>
    </xf>
    <xf numFmtId="0" fontId="0" fillId="5" borderId="11" xfId="0" applyFill="1" applyBorder="1"/>
    <xf numFmtId="0" fontId="0" fillId="5" borderId="15" xfId="0" applyFill="1" applyBorder="1"/>
    <xf numFmtId="1" fontId="0" fillId="5" borderId="12" xfId="0" applyNumberFormat="1" applyFill="1" applyBorder="1"/>
    <xf numFmtId="0" fontId="0" fillId="0" borderId="17" xfId="0" applyBorder="1"/>
    <xf numFmtId="0" fontId="0" fillId="0" borderId="19" xfId="0" applyBorder="1"/>
    <xf numFmtId="1" fontId="0" fillId="0" borderId="18" xfId="0" applyNumberFormat="1" applyBorder="1"/>
    <xf numFmtId="3" fontId="0" fillId="5" borderId="15" xfId="0" applyNumberFormat="1" applyFill="1" applyBorder="1"/>
    <xf numFmtId="0" fontId="0" fillId="5" borderId="33" xfId="0" applyFill="1" applyBorder="1"/>
    <xf numFmtId="0" fontId="0" fillId="5" borderId="35" xfId="0" applyFill="1" applyBorder="1"/>
    <xf numFmtId="0" fontId="0" fillId="5" borderId="36" xfId="0" applyFill="1" applyBorder="1"/>
    <xf numFmtId="165" fontId="0" fillId="0" borderId="12" xfId="1" applyNumberFormat="1" applyFont="1" applyBorder="1"/>
    <xf numFmtId="3" fontId="0" fillId="0" borderId="37" xfId="0" applyNumberFormat="1" applyBorder="1"/>
    <xf numFmtId="3" fontId="0" fillId="5" borderId="38" xfId="0" applyNumberFormat="1" applyFill="1" applyBorder="1"/>
    <xf numFmtId="3" fontId="0" fillId="5" borderId="39" xfId="1" applyNumberFormat="1" applyFont="1" applyFill="1" applyBorder="1"/>
    <xf numFmtId="165" fontId="0" fillId="5" borderId="11" xfId="1" applyNumberFormat="1" applyFont="1" applyFill="1" applyBorder="1"/>
    <xf numFmtId="165" fontId="0" fillId="5" borderId="12" xfId="1" applyNumberFormat="1" applyFont="1" applyFill="1" applyBorder="1"/>
    <xf numFmtId="165" fontId="0" fillId="0" borderId="17" xfId="1" applyNumberFormat="1" applyFont="1" applyBorder="1"/>
    <xf numFmtId="165" fontId="0" fillId="0" borderId="18" xfId="1" applyNumberFormat="1" applyFont="1" applyBorder="1"/>
    <xf numFmtId="43" fontId="1" fillId="0" borderId="13" xfId="1" applyFont="1" applyBorder="1"/>
    <xf numFmtId="0" fontId="9" fillId="0" borderId="20" xfId="0" quotePrefix="1" applyFont="1" applyBorder="1" applyAlignment="1">
      <alignment horizontal="center" vertical="center" wrapText="1"/>
    </xf>
    <xf numFmtId="3" fontId="13" fillId="0" borderId="15" xfId="0" applyNumberFormat="1" applyFont="1" applyBorder="1"/>
    <xf numFmtId="3" fontId="2" fillId="5" borderId="16" xfId="0" applyNumberFormat="1" applyFont="1" applyFill="1" applyBorder="1"/>
    <xf numFmtId="3" fontId="9" fillId="0" borderId="0" xfId="0" applyNumberFormat="1" applyFont="1" applyAlignment="1">
      <alignment vertical="center" wrapText="1"/>
    </xf>
    <xf numFmtId="3" fontId="0" fillId="0" borderId="40" xfId="0" applyNumberFormat="1" applyBorder="1"/>
    <xf numFmtId="3" fontId="0" fillId="5" borderId="28" xfId="0" applyNumberFormat="1" applyFill="1" applyBorder="1"/>
    <xf numFmtId="3" fontId="0" fillId="5" borderId="29" xfId="0" applyNumberFormat="1" applyFill="1" applyBorder="1"/>
    <xf numFmtId="3" fontId="0" fillId="0" borderId="15" xfId="1" applyNumberFormat="1" applyFont="1" applyBorder="1"/>
    <xf numFmtId="3" fontId="0" fillId="0" borderId="0" xfId="1" applyNumberFormat="1" applyFont="1"/>
    <xf numFmtId="3" fontId="0" fillId="0" borderId="12" xfId="1" applyNumberFormat="1" applyFont="1" applyBorder="1"/>
    <xf numFmtId="3" fontId="0" fillId="5" borderId="16" xfId="1" applyNumberFormat="1" applyFont="1" applyFill="1" applyBorder="1"/>
    <xf numFmtId="3" fontId="0" fillId="5" borderId="14" xfId="1" applyNumberFormat="1" applyFont="1" applyFill="1" applyBorder="1"/>
    <xf numFmtId="3" fontId="0" fillId="0" borderId="16" xfId="1" applyNumberFormat="1" applyFont="1" applyBorder="1"/>
    <xf numFmtId="3" fontId="0" fillId="0" borderId="14" xfId="1" applyNumberFormat="1" applyFont="1" applyBorder="1"/>
    <xf numFmtId="3" fontId="0" fillId="5" borderId="19" xfId="1" applyNumberFormat="1" applyFont="1" applyFill="1" applyBorder="1"/>
    <xf numFmtId="3" fontId="0" fillId="5" borderId="18" xfId="1" applyNumberFormat="1" applyFont="1" applyFill="1" applyBorder="1"/>
    <xf numFmtId="3" fontId="0" fillId="5" borderId="0" xfId="1" applyNumberFormat="1" applyFont="1" applyFill="1" applyBorder="1"/>
    <xf numFmtId="3" fontId="0" fillId="0" borderId="31" xfId="1" applyNumberFormat="1" applyFont="1" applyFill="1" applyBorder="1"/>
    <xf numFmtId="0" fontId="0" fillId="5" borderId="12" xfId="0" applyFill="1" applyBorder="1"/>
    <xf numFmtId="0" fontId="0" fillId="0" borderId="18" xfId="0" applyBorder="1"/>
    <xf numFmtId="3" fontId="0" fillId="0" borderId="21" xfId="1" applyNumberFormat="1" applyFont="1" applyFill="1" applyBorder="1"/>
    <xf numFmtId="43" fontId="1" fillId="5" borderId="13" xfId="1" applyFont="1" applyFill="1" applyBorder="1"/>
    <xf numFmtId="43" fontId="2" fillId="0" borderId="16" xfId="1" applyFont="1" applyBorder="1"/>
    <xf numFmtId="3" fontId="0" fillId="0" borderId="32" xfId="1" applyNumberFormat="1" applyFont="1" applyFill="1" applyBorder="1"/>
    <xf numFmtId="165" fontId="0" fillId="0" borderId="18" xfId="0" applyNumberFormat="1" applyBorder="1"/>
    <xf numFmtId="3" fontId="9" fillId="0" borderId="0" xfId="1" applyNumberFormat="1" applyFont="1" applyAlignment="1">
      <alignment vertical="center" wrapText="1"/>
    </xf>
    <xf numFmtId="3" fontId="0" fillId="0" borderId="0" xfId="1" applyNumberFormat="1" applyFont="1" applyFill="1"/>
    <xf numFmtId="43" fontId="0" fillId="5" borderId="11" xfId="1" applyFont="1" applyFill="1" applyBorder="1"/>
    <xf numFmtId="43" fontId="0" fillId="5" borderId="15" xfId="1" applyFont="1" applyFill="1" applyBorder="1"/>
    <xf numFmtId="43" fontId="0" fillId="5" borderId="12" xfId="1" applyFont="1" applyFill="1" applyBorder="1"/>
    <xf numFmtId="43" fontId="0" fillId="0" borderId="17" xfId="1" applyFont="1" applyBorder="1"/>
    <xf numFmtId="43" fontId="0" fillId="0" borderId="19" xfId="1" applyFont="1" applyBorder="1"/>
    <xf numFmtId="43" fontId="0" fillId="0" borderId="18" xfId="1" applyFont="1" applyBorder="1"/>
    <xf numFmtId="43" fontId="0" fillId="5" borderId="33" xfId="1" applyFont="1" applyFill="1" applyBorder="1"/>
    <xf numFmtId="43" fontId="0" fillId="5" borderId="35" xfId="1" applyFont="1" applyFill="1" applyBorder="1"/>
    <xf numFmtId="43" fontId="0" fillId="5" borderId="36" xfId="1" applyFont="1" applyFill="1" applyBorder="1"/>
    <xf numFmtId="3" fontId="2" fillId="0" borderId="15" xfId="1" applyNumberFormat="1" applyFont="1" applyBorder="1"/>
    <xf numFmtId="43" fontId="0" fillId="5" borderId="0" xfId="1" applyFont="1" applyFill="1" applyBorder="1"/>
    <xf numFmtId="43" fontId="0" fillId="0" borderId="31" xfId="1" applyFont="1" applyFill="1" applyBorder="1"/>
    <xf numFmtId="43" fontId="0" fillId="0" borderId="32" xfId="1" applyFont="1" applyFill="1" applyBorder="1"/>
    <xf numFmtId="43" fontId="0" fillId="0" borderId="21" xfId="1" applyFont="1" applyFill="1" applyBorder="1"/>
    <xf numFmtId="43" fontId="0" fillId="0" borderId="0" xfId="1" applyFont="1" applyFill="1"/>
    <xf numFmtId="43" fontId="3" fillId="2" borderId="33" xfId="1" applyFont="1" applyFill="1" applyBorder="1"/>
    <xf numFmtId="3" fontId="2" fillId="5" borderId="16" xfId="1" applyNumberFormat="1" applyFont="1" applyFill="1" applyBorder="1"/>
    <xf numFmtId="3" fontId="13" fillId="0" borderId="14" xfId="1" applyNumberFormat="1" applyFont="1" applyBorder="1"/>
    <xf numFmtId="43" fontId="0" fillId="5" borderId="12" xfId="0" applyNumberFormat="1" applyFill="1" applyBorder="1"/>
    <xf numFmtId="43" fontId="0" fillId="0" borderId="18" xfId="0" applyNumberFormat="1" applyBorder="1"/>
    <xf numFmtId="165" fontId="0" fillId="0" borderId="0" xfId="1" applyNumberFormat="1" applyFont="1"/>
    <xf numFmtId="165" fontId="0" fillId="5" borderId="12" xfId="0" applyNumberFormat="1" applyFill="1" applyBorder="1"/>
    <xf numFmtId="165" fontId="0" fillId="5" borderId="33" xfId="1" applyNumberFormat="1" applyFont="1" applyFill="1" applyBorder="1"/>
    <xf numFmtId="3" fontId="2" fillId="0" borderId="13" xfId="0" applyNumberFormat="1" applyFont="1" applyBorder="1"/>
    <xf numFmtId="3" fontId="2" fillId="5" borderId="13" xfId="0" applyNumberFormat="1" applyFont="1" applyFill="1" applyBorder="1"/>
    <xf numFmtId="3" fontId="13" fillId="5" borderId="13" xfId="1" applyNumberFormat="1" applyFont="1" applyFill="1" applyBorder="1"/>
    <xf numFmtId="3" fontId="0" fillId="0" borderId="28" xfId="0" applyNumberFormat="1" applyBorder="1" applyAlignment="1">
      <alignment horizontal="center"/>
    </xf>
    <xf numFmtId="3" fontId="0" fillId="0" borderId="30" xfId="0" applyNumberFormat="1" applyBorder="1" applyAlignment="1">
      <alignment horizontal="center"/>
    </xf>
    <xf numFmtId="3" fontId="0" fillId="0" borderId="29" xfId="0" applyNumberFormat="1" applyBorder="1" applyAlignment="1">
      <alignment horizontal="center"/>
    </xf>
    <xf numFmtId="43" fontId="9" fillId="0" borderId="13" xfId="1" applyFont="1" applyBorder="1" applyAlignment="1">
      <alignment horizontal="center" vertical="center" wrapText="1"/>
    </xf>
    <xf numFmtId="43" fontId="9" fillId="0" borderId="16" xfId="1" applyFont="1" applyBorder="1" applyAlignment="1">
      <alignment horizontal="center" vertical="center" wrapText="1"/>
    </xf>
    <xf numFmtId="43" fontId="9" fillId="0" borderId="14" xfId="1" applyFont="1" applyBorder="1" applyAlignment="1">
      <alignment horizontal="center" vertical="center" wrapText="1"/>
    </xf>
    <xf numFmtId="43" fontId="0" fillId="0" borderId="28" xfId="1" applyFont="1" applyBorder="1" applyAlignment="1">
      <alignment horizontal="center"/>
    </xf>
    <xf numFmtId="43" fontId="0" fillId="0" borderId="30" xfId="1" applyFont="1" applyBorder="1" applyAlignment="1">
      <alignment horizontal="center"/>
    </xf>
    <xf numFmtId="43" fontId="0" fillId="0" borderId="29" xfId="1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27" xfId="0" applyFont="1" applyBorder="1" applyAlignment="1">
      <alignment horizontal="center" wrapText="1"/>
    </xf>
    <xf numFmtId="43" fontId="0" fillId="0" borderId="0" xfId="1" applyFont="1" applyFill="1" applyBorder="1"/>
    <xf numFmtId="43" fontId="9" fillId="0" borderId="0" xfId="1" applyFont="1" applyFill="1" applyBorder="1" applyAlignment="1">
      <alignment horizontal="center" vertical="center" wrapText="1"/>
    </xf>
    <xf numFmtId="3" fontId="0" fillId="0" borderId="0" xfId="0" applyNumberFormat="1" applyAlignment="1">
      <alignment horizontal="center"/>
    </xf>
    <xf numFmtId="3" fontId="0" fillId="0" borderId="13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3" fontId="0" fillId="0" borderId="14" xfId="0" applyNumberFormat="1" applyBorder="1" applyAlignment="1">
      <alignment horizontal="center"/>
    </xf>
    <xf numFmtId="3" fontId="3" fillId="0" borderId="0" xfId="1" applyNumberFormat="1" applyFont="1" applyFill="1" applyBorder="1"/>
    <xf numFmtId="43" fontId="9" fillId="0" borderId="0" xfId="1" applyFont="1" applyAlignment="1">
      <alignment horizontal="center" vertical="center" wrapText="1"/>
    </xf>
    <xf numFmtId="3" fontId="3" fillId="0" borderId="0" xfId="1" applyNumberFormat="1" applyFont="1"/>
    <xf numFmtId="165" fontId="0" fillId="5" borderId="36" xfId="1" applyNumberFormat="1" applyFont="1" applyFill="1" applyBorder="1"/>
    <xf numFmtId="165" fontId="0" fillId="5" borderId="15" xfId="1" applyNumberFormat="1" applyFont="1" applyFill="1" applyBorder="1"/>
    <xf numFmtId="165" fontId="0" fillId="0" borderId="19" xfId="1" applyNumberFormat="1" applyFont="1" applyBorder="1"/>
    <xf numFmtId="165" fontId="0" fillId="5" borderId="35" xfId="1" applyNumberFormat="1" applyFont="1" applyFill="1" applyBorder="1"/>
    <xf numFmtId="3" fontId="9" fillId="0" borderId="0" xfId="0" applyNumberFormat="1" applyFont="1" applyAlignment="1">
      <alignment horizontal="center" vertical="center" wrapText="1"/>
    </xf>
    <xf numFmtId="3" fontId="13" fillId="6" borderId="13" xfId="1" applyNumberFormat="1" applyFont="1" applyFill="1" applyBorder="1"/>
    <xf numFmtId="43" fontId="0" fillId="0" borderId="0" xfId="1" applyFont="1" applyFill="1" applyBorder="1" applyAlignment="1">
      <alignment horizontal="center"/>
    </xf>
    <xf numFmtId="43" fontId="3" fillId="0" borderId="0" xfId="1" applyFont="1" applyFill="1" applyBorder="1"/>
    <xf numFmtId="3" fontId="3" fillId="0" borderId="14" xfId="1" applyNumberFormat="1" applyFont="1" applyBorder="1"/>
    <xf numFmtId="3" fontId="3" fillId="5" borderId="14" xfId="1" applyNumberFormat="1" applyFont="1" applyFill="1" applyBorder="1"/>
    <xf numFmtId="3" fontId="3" fillId="0" borderId="12" xfId="1" applyNumberFormat="1" applyFont="1" applyBorder="1"/>
    <xf numFmtId="3" fontId="13" fillId="0" borderId="15" xfId="1" applyNumberFormat="1" applyFont="1" applyBorder="1"/>
    <xf numFmtId="3" fontId="0" fillId="0" borderId="41" xfId="1" applyNumberFormat="1" applyFont="1" applyBorder="1"/>
    <xf numFmtId="3" fontId="0" fillId="0" borderId="42" xfId="1" applyNumberFormat="1" applyFont="1" applyBorder="1"/>
    <xf numFmtId="3" fontId="0" fillId="0" borderId="43" xfId="1" applyNumberFormat="1" applyFont="1" applyBorder="1"/>
    <xf numFmtId="3" fontId="0" fillId="0" borderId="44" xfId="1" applyNumberFormat="1" applyFont="1" applyBorder="1"/>
    <xf numFmtId="3" fontId="0" fillId="0" borderId="45" xfId="1" applyNumberFormat="1" applyFont="1" applyBorder="1"/>
    <xf numFmtId="3" fontId="0" fillId="0" borderId="46" xfId="1" applyNumberFormat="1" applyFont="1" applyBorder="1"/>
    <xf numFmtId="4" fontId="0" fillId="0" borderId="0" xfId="0" applyNumberFormat="1"/>
    <xf numFmtId="166" fontId="0" fillId="0" borderId="0" xfId="0" applyNumberFormat="1"/>
    <xf numFmtId="164" fontId="0" fillId="0" borderId="0" xfId="0" applyNumberFormat="1"/>
    <xf numFmtId="3" fontId="0" fillId="5" borderId="44" xfId="1" applyNumberFormat="1" applyFont="1" applyFill="1" applyBorder="1"/>
    <xf numFmtId="3" fontId="0" fillId="5" borderId="45" xfId="1" applyNumberFormat="1" applyFont="1" applyFill="1" applyBorder="1"/>
    <xf numFmtId="3" fontId="0" fillId="5" borderId="46" xfId="1" applyNumberFormat="1" applyFont="1" applyFill="1" applyBorder="1"/>
    <xf numFmtId="0" fontId="10" fillId="5" borderId="17" xfId="0" applyFont="1" applyFill="1" applyBorder="1" applyAlignment="1">
      <alignment horizontal="left" vertical="center"/>
    </xf>
    <xf numFmtId="0" fontId="10" fillId="5" borderId="26" xfId="0" applyFont="1" applyFill="1" applyBorder="1" applyAlignment="1">
      <alignment horizontal="left" vertical="center"/>
    </xf>
    <xf numFmtId="0" fontId="12" fillId="2" borderId="2" xfId="0" applyFont="1" applyFill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8" fillId="4" borderId="2" xfId="0" applyFont="1" applyFill="1" applyBorder="1" applyAlignment="1">
      <alignment vertical="center" wrapText="1"/>
    </xf>
    <xf numFmtId="0" fontId="8" fillId="4" borderId="34" xfId="0" applyFont="1" applyFill="1" applyBorder="1" applyAlignment="1">
      <alignment vertical="center" wrapText="1"/>
    </xf>
    <xf numFmtId="3" fontId="0" fillId="0" borderId="28" xfId="0" applyNumberFormat="1" applyBorder="1" applyAlignment="1">
      <alignment horizontal="center"/>
    </xf>
    <xf numFmtId="3" fontId="0" fillId="0" borderId="30" xfId="0" applyNumberFormat="1" applyBorder="1" applyAlignment="1">
      <alignment horizontal="center"/>
    </xf>
    <xf numFmtId="3" fontId="0" fillId="0" borderId="29" xfId="0" applyNumberFormat="1" applyBorder="1" applyAlignment="1">
      <alignment horizontal="center"/>
    </xf>
    <xf numFmtId="0" fontId="8" fillId="4" borderId="11" xfId="0" applyFont="1" applyFill="1" applyBorder="1" applyAlignment="1">
      <alignment vertical="center" wrapText="1"/>
    </xf>
    <xf numFmtId="0" fontId="8" fillId="4" borderId="12" xfId="0" applyFont="1" applyFill="1" applyBorder="1" applyAlignment="1">
      <alignment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left" vertical="center"/>
    </xf>
    <xf numFmtId="0" fontId="8" fillId="4" borderId="22" xfId="0" applyFont="1" applyFill="1" applyBorder="1" applyAlignment="1">
      <alignment vertical="center" wrapText="1"/>
    </xf>
    <xf numFmtId="0" fontId="8" fillId="4" borderId="23" xfId="0" applyFont="1" applyFill="1" applyBorder="1" applyAlignment="1">
      <alignment vertical="center" wrapText="1"/>
    </xf>
    <xf numFmtId="0" fontId="8" fillId="4" borderId="11" xfId="0" applyFont="1" applyFill="1" applyBorder="1" applyAlignment="1">
      <alignment horizontal="left" vertical="center" wrapText="1"/>
    </xf>
    <xf numFmtId="0" fontId="8" fillId="4" borderId="12" xfId="0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43" fontId="9" fillId="0" borderId="13" xfId="1" applyFont="1" applyBorder="1" applyAlignment="1">
      <alignment horizontal="center" vertical="center" wrapText="1"/>
    </xf>
    <xf numFmtId="43" fontId="9" fillId="0" borderId="16" xfId="1" applyFont="1" applyBorder="1" applyAlignment="1">
      <alignment horizontal="center" vertical="center" wrapText="1"/>
    </xf>
    <xf numFmtId="43" fontId="9" fillId="0" borderId="14" xfId="1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0" fillId="2" borderId="3" xfId="0" applyFill="1" applyBorder="1"/>
    <xf numFmtId="0" fontId="0" fillId="2" borderId="4" xfId="0" applyFill="1" applyBorder="1"/>
    <xf numFmtId="3" fontId="0" fillId="0" borderId="28" xfId="1" applyNumberFormat="1" applyFont="1" applyBorder="1" applyAlignment="1">
      <alignment horizontal="center"/>
    </xf>
    <xf numFmtId="3" fontId="0" fillId="0" borderId="30" xfId="1" applyNumberFormat="1" applyFont="1" applyBorder="1" applyAlignment="1">
      <alignment horizontal="center"/>
    </xf>
    <xf numFmtId="3" fontId="0" fillId="0" borderId="29" xfId="1" applyNumberFormat="1" applyFont="1" applyBorder="1" applyAlignment="1">
      <alignment horizontal="center"/>
    </xf>
    <xf numFmtId="3" fontId="9" fillId="0" borderId="13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9" fillId="0" borderId="13" xfId="1" applyNumberFormat="1" applyFont="1" applyBorder="1" applyAlignment="1">
      <alignment horizontal="center" vertical="center" wrapText="1"/>
    </xf>
    <xf numFmtId="3" fontId="9" fillId="0" borderId="16" xfId="1" applyNumberFormat="1" applyFont="1" applyBorder="1" applyAlignment="1">
      <alignment horizontal="center" vertical="center" wrapText="1"/>
    </xf>
    <xf numFmtId="3" fontId="9" fillId="0" borderId="14" xfId="1" applyNumberFormat="1" applyFont="1" applyBorder="1" applyAlignment="1">
      <alignment horizontal="center" vertical="center" wrapText="1"/>
    </xf>
    <xf numFmtId="43" fontId="0" fillId="0" borderId="28" xfId="1" applyFont="1" applyBorder="1" applyAlignment="1">
      <alignment horizontal="center"/>
    </xf>
    <xf numFmtId="43" fontId="0" fillId="0" borderId="30" xfId="1" applyFont="1" applyBorder="1" applyAlignment="1">
      <alignment horizontal="center"/>
    </xf>
    <xf numFmtId="43" fontId="0" fillId="0" borderId="29" xfId="1" applyFont="1" applyBorder="1" applyAlignment="1">
      <alignment horizontal="center"/>
    </xf>
    <xf numFmtId="0" fontId="4" fillId="2" borderId="8" xfId="0" applyFont="1" applyFill="1" applyBorder="1" applyAlignment="1">
      <alignment horizontal="center" vertical="top" wrapText="1"/>
    </xf>
    <xf numFmtId="0" fontId="4" fillId="2" borderId="0" xfId="0" applyFont="1" applyFill="1" applyAlignment="1">
      <alignment horizontal="center" vertical="top" wrapText="1"/>
    </xf>
  </cellXfs>
  <cellStyles count="2">
    <cellStyle name="Comma 2" xfId="1" xr:uid="{42196EAC-6307-49C1-8D9C-48C071E0CC2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microsoft.com/office/2017/10/relationships/person" Target="persons/perso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Daniel Singh" id="{0F199DA5-1A89-4024-B44D-B934422E4F1F}" userId="S::dsingh@bdo.gy::b0d92cfc-974e-4568-8798-23500c8fa5d1" providerId="AD"/>
  <person displayName="Joshua Blackman" id="{F8416BE0-7E08-44AC-B2AA-4ED28CAECC04}" userId="S::jblackman@bdo.gy::62fd6476-a4ec-4c54-9fcb-740aa53b86c0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0" dT="2025-10-28T18:46:01.95" personId="{F8416BE0-7E08-44AC-B2AA-4ED28CAECC04}" id="{72138410-5006-46BC-9AFD-92E812F778A3}">
    <text>To check back</text>
  </threadedComment>
  <threadedComment ref="D20" dT="2025-10-30T17:05:15.55" personId="{0F199DA5-1A89-4024-B44D-B934422E4F1F}" id="{E26CB24A-E77A-4302-B30C-5FD74510BC89}" parentId="{72138410-5006-46BC-9AFD-92E812F778A3}">
    <text>I included both amounts since the company is owned by 2 persons</text>
  </threadedComment>
</ThreadedComment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29C15-3B9C-4E03-823F-3CEA7111D518}">
  <sheetPr>
    <tabColor theme="0"/>
  </sheetPr>
  <dimension ref="B1:AH120"/>
  <sheetViews>
    <sheetView tabSelected="1" workbookViewId="0">
      <selection activeCell="D22" sqref="D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10937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114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 t="s">
        <v>115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97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3"/>
      <c r="AA11" s="12"/>
      <c r="AB11" s="13"/>
      <c r="AC11" s="13"/>
      <c r="AD11" s="13"/>
      <c r="AE11" s="13"/>
      <c r="AF11" s="14"/>
      <c r="AH11" s="15">
        <f>SUMIF(M11:M26,"&gt;0")</f>
        <v>32333010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>
        <v>57065927</v>
      </c>
      <c r="I12" s="19"/>
      <c r="J12" s="20">
        <f t="shared" si="1"/>
        <v>57065927</v>
      </c>
      <c r="K12" s="15"/>
      <c r="L12" s="18">
        <f t="shared" si="2"/>
        <v>-57065927</v>
      </c>
      <c r="M12" s="20">
        <f t="shared" si="3"/>
        <v>-57065927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3"/>
      <c r="AA12" s="18"/>
      <c r="AB12" s="19"/>
      <c r="AC12" s="19"/>
      <c r="AD12" s="19">
        <f>M12</f>
        <v>-57065927</v>
      </c>
      <c r="AE12" s="19"/>
      <c r="AF12" s="20"/>
      <c r="AH12" s="15">
        <f>SUMIF(M11:M26,"&lt;0")</f>
        <v>-64805796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>
        <v>331494</v>
      </c>
      <c r="I13" s="22"/>
      <c r="J13" s="23">
        <f t="shared" si="1"/>
        <v>331494</v>
      </c>
      <c r="K13" s="15"/>
      <c r="L13" s="21">
        <f t="shared" si="2"/>
        <v>-331494</v>
      </c>
      <c r="M13" s="23">
        <f t="shared" si="3"/>
        <v>-331494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3"/>
      <c r="AA13" s="21"/>
      <c r="AB13" s="22"/>
      <c r="AC13" s="22"/>
      <c r="AD13" s="22">
        <f>M13</f>
        <v>-331494</v>
      </c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>
        <v>7408375</v>
      </c>
      <c r="I14" s="19"/>
      <c r="J14" s="20">
        <f t="shared" si="1"/>
        <v>7408375</v>
      </c>
      <c r="K14" s="15"/>
      <c r="L14" s="18">
        <f t="shared" si="2"/>
        <v>-7408375</v>
      </c>
      <c r="M14" s="20">
        <f t="shared" si="3"/>
        <v>-7408375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3"/>
      <c r="AA14" s="18"/>
      <c r="AB14" s="19"/>
      <c r="AC14" s="19"/>
      <c r="AD14" s="19">
        <f>M14</f>
        <v>-7408375</v>
      </c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3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3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3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3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3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>
        <f>32333010</f>
        <v>32333010</v>
      </c>
      <c r="F20" s="20">
        <f t="shared" si="0"/>
        <v>32333010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32333010</v>
      </c>
      <c r="N20" s="15"/>
      <c r="O20" s="18"/>
      <c r="P20" s="19"/>
      <c r="Q20" s="20"/>
      <c r="R20" s="153"/>
      <c r="S20" s="18"/>
      <c r="T20" s="19">
        <f>E20</f>
        <v>32333010</v>
      </c>
      <c r="U20" s="19"/>
      <c r="V20" s="19"/>
      <c r="W20" s="19"/>
      <c r="X20" s="19"/>
      <c r="Y20" s="20"/>
      <c r="Z20" s="153"/>
      <c r="AA20" s="18"/>
      <c r="AB20" s="19"/>
      <c r="AC20" s="19">
        <f>M20</f>
        <v>32333010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3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3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3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3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3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3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54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0</v>
      </c>
      <c r="E28" s="28">
        <f>SUM(E11:E26)</f>
        <v>32333010</v>
      </c>
      <c r="F28" s="29">
        <f>SUM(F11:F26)</f>
        <v>32333010</v>
      </c>
      <c r="G28" s="15"/>
      <c r="H28" s="27">
        <f>SUM(H11:H26)</f>
        <v>64805796</v>
      </c>
      <c r="I28" s="28">
        <f>SUM(I11:I26)</f>
        <v>0</v>
      </c>
      <c r="J28" s="29">
        <f>SUM(J11:J26)</f>
        <v>64805796</v>
      </c>
      <c r="K28" s="15"/>
      <c r="L28" s="27">
        <f>SUM(L11:L26)</f>
        <v>-64805796</v>
      </c>
      <c r="M28" s="29">
        <f>SUM(M11:M26)</f>
        <v>-32472786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32333010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3"/>
      <c r="AA28" s="28">
        <f t="shared" ref="AA28:AF28" si="5">SUM(AA11:AA26)</f>
        <v>0</v>
      </c>
      <c r="AB28" s="28">
        <f t="shared" si="5"/>
        <v>0</v>
      </c>
      <c r="AC28" s="28">
        <f t="shared" si="5"/>
        <v>32333010</v>
      </c>
      <c r="AD28" s="28">
        <f t="shared" si="5"/>
        <v>-64805796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10419395</v>
      </c>
    </row>
    <row r="32" spans="2:34" x14ac:dyDescent="0.3">
      <c r="B32" s="16">
        <v>2.2999999999999998</v>
      </c>
      <c r="C32" s="38" t="s">
        <v>43</v>
      </c>
      <c r="D32" s="39">
        <v>53996812</v>
      </c>
      <c r="E32" s="40"/>
      <c r="F32" s="20">
        <f t="shared" si="6"/>
        <v>53996812</v>
      </c>
      <c r="G32" s="32"/>
      <c r="H32" s="41">
        <v>285410241</v>
      </c>
      <c r="I32" s="40"/>
      <c r="J32" s="20">
        <f t="shared" si="7"/>
        <v>285410241</v>
      </c>
      <c r="K32" s="32"/>
      <c r="L32" s="41">
        <f t="shared" si="8"/>
        <v>-231413429</v>
      </c>
      <c r="M32" s="42">
        <f t="shared" si="9"/>
        <v>-231413429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>
        <f>M32</f>
        <v>-231413429</v>
      </c>
      <c r="AE32" s="40"/>
      <c r="AF32" s="42"/>
      <c r="AH32" s="15">
        <f>SUMIF(M31:M41,"&lt;0")</f>
        <v>-287004589</v>
      </c>
    </row>
    <row r="33" spans="2:34" x14ac:dyDescent="0.3">
      <c r="B33" s="10">
        <v>2.4</v>
      </c>
      <c r="C33" s="43" t="s">
        <v>44</v>
      </c>
      <c r="D33" s="44">
        <v>14395</v>
      </c>
      <c r="E33" s="45"/>
      <c r="F33" s="23">
        <f t="shared" si="6"/>
        <v>14395</v>
      </c>
      <c r="G33" s="32"/>
      <c r="H33" s="46"/>
      <c r="I33" s="45"/>
      <c r="J33" s="23">
        <f t="shared" si="7"/>
        <v>0</v>
      </c>
      <c r="K33" s="32"/>
      <c r="L33" s="46">
        <f t="shared" si="8"/>
        <v>14395</v>
      </c>
      <c r="M33" s="47">
        <f t="shared" si="9"/>
        <v>14395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>
        <f>M33</f>
        <v>14395</v>
      </c>
    </row>
    <row r="34" spans="2:34" x14ac:dyDescent="0.3">
      <c r="B34" s="16">
        <v>2.5</v>
      </c>
      <c r="C34" s="38" t="s">
        <v>45</v>
      </c>
      <c r="D34" s="39"/>
      <c r="E34" s="40"/>
      <c r="F34" s="20">
        <f t="shared" si="6"/>
        <v>0</v>
      </c>
      <c r="G34" s="32"/>
      <c r="H34" s="39">
        <v>1759600</v>
      </c>
      <c r="I34" s="40"/>
      <c r="J34" s="20">
        <f t="shared" si="7"/>
        <v>1759600</v>
      </c>
      <c r="K34" s="32"/>
      <c r="L34" s="41">
        <f t="shared" si="8"/>
        <v>-1759600</v>
      </c>
      <c r="M34" s="42">
        <f t="shared" si="9"/>
        <v>-1759600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>
        <f>M34</f>
        <v>-1759600</v>
      </c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>
        <v>53831560</v>
      </c>
      <c r="I35" s="45"/>
      <c r="J35" s="23">
        <f t="shared" si="7"/>
        <v>53831560</v>
      </c>
      <c r="K35" s="32"/>
      <c r="L35" s="46">
        <f t="shared" si="8"/>
        <v>-53831560</v>
      </c>
      <c r="M35" s="47">
        <f t="shared" si="9"/>
        <v>-53831560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>
        <f>M35</f>
        <v>-53831560</v>
      </c>
      <c r="AE35" s="45"/>
      <c r="AF35" s="47"/>
    </row>
    <row r="36" spans="2:34" x14ac:dyDescent="0.3">
      <c r="B36" s="16">
        <v>2.7</v>
      </c>
      <c r="C36" s="38" t="s">
        <v>47</v>
      </c>
      <c r="D36" s="39">
        <v>5000</v>
      </c>
      <c r="E36" s="40"/>
      <c r="F36" s="20">
        <f t="shared" si="6"/>
        <v>5000</v>
      </c>
      <c r="G36" s="32"/>
      <c r="H36" s="39"/>
      <c r="I36" s="40"/>
      <c r="J36" s="20">
        <f t="shared" si="7"/>
        <v>0</v>
      </c>
      <c r="K36" s="32"/>
      <c r="L36" s="41">
        <f t="shared" si="8"/>
        <v>5000</v>
      </c>
      <c r="M36" s="42">
        <f t="shared" si="9"/>
        <v>5000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>
        <f>M36</f>
        <v>5000</v>
      </c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>
        <v>10400000</v>
      </c>
      <c r="E41" s="45"/>
      <c r="F41" s="23">
        <f t="shared" si="6"/>
        <v>10400000</v>
      </c>
      <c r="G41" s="32"/>
      <c r="H41" s="46"/>
      <c r="I41" s="45"/>
      <c r="J41" s="23">
        <f t="shared" si="7"/>
        <v>0</v>
      </c>
      <c r="K41" s="32"/>
      <c r="L41" s="46">
        <f t="shared" si="8"/>
        <v>10400000</v>
      </c>
      <c r="M41" s="47">
        <f t="shared" si="9"/>
        <v>10400000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>
        <f>M41</f>
        <v>10400000</v>
      </c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64416207</v>
      </c>
      <c r="E42" s="49">
        <f>SUM(E31:E41)</f>
        <v>0</v>
      </c>
      <c r="F42" s="50">
        <f>SUM(F31:F41)</f>
        <v>64416207</v>
      </c>
      <c r="G42" s="32"/>
      <c r="H42" s="51">
        <f>SUM(H31:H41)</f>
        <v>341001401</v>
      </c>
      <c r="I42" s="49">
        <f>SUM(I31:I41)</f>
        <v>0</v>
      </c>
      <c r="J42" s="50">
        <f>SUM(J31:J41)</f>
        <v>341001401</v>
      </c>
      <c r="K42" s="32"/>
      <c r="L42" s="51">
        <f>SUM(L31:L41)</f>
        <v>-276585194</v>
      </c>
      <c r="M42" s="50">
        <f>SUM(M31:M41)</f>
        <v>-276585194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10400000</v>
      </c>
      <c r="AD42" s="49">
        <f t="shared" si="11"/>
        <v>-287004589</v>
      </c>
      <c r="AE42" s="49">
        <f t="shared" si="11"/>
        <v>0</v>
      </c>
      <c r="AF42" s="49">
        <f t="shared" si="11"/>
        <v>19395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116406563</v>
      </c>
      <c r="E45" s="55"/>
      <c r="F45" s="14">
        <f>SUM(D45:E45)</f>
        <v>116406563</v>
      </c>
      <c r="G45" s="32"/>
      <c r="H45" s="54">
        <v>134435623</v>
      </c>
      <c r="I45" s="36"/>
      <c r="J45" s="14">
        <f>SUM(H45:I45)</f>
        <v>134435623</v>
      </c>
      <c r="K45" s="32"/>
      <c r="L45" s="35">
        <f>D45-H45</f>
        <v>-18029060</v>
      </c>
      <c r="M45" s="37">
        <f>F45-J45</f>
        <v>-18029060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>
        <f>M45</f>
        <v>-18029060</v>
      </c>
      <c r="AE45" s="36"/>
      <c r="AF45" s="37"/>
      <c r="AH45" s="15">
        <f>SUMIF(M45:M49,"&gt;0")</f>
        <v>8694817</v>
      </c>
    </row>
    <row r="46" spans="2:34" x14ac:dyDescent="0.3">
      <c r="B46" s="16">
        <v>3.2</v>
      </c>
      <c r="C46" s="38" t="s">
        <v>58</v>
      </c>
      <c r="D46" s="41">
        <v>66267462</v>
      </c>
      <c r="E46" s="40"/>
      <c r="F46" s="20">
        <f>SUM(D46:E46)</f>
        <v>66267462</v>
      </c>
      <c r="G46" s="32"/>
      <c r="H46" s="41">
        <v>67217815</v>
      </c>
      <c r="I46" s="40"/>
      <c r="J46" s="20">
        <f>SUM(H46:I46)</f>
        <v>67217815</v>
      </c>
      <c r="K46" s="32"/>
      <c r="L46" s="41">
        <f>D46-H46</f>
        <v>-950353</v>
      </c>
      <c r="M46" s="42">
        <f>F46-J46</f>
        <v>-950353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>
        <f>M46</f>
        <v>-950353</v>
      </c>
      <c r="AE46" s="40"/>
      <c r="AF46" s="42"/>
      <c r="AH46" s="15">
        <f>SUMIF(M45:M49,"&lt;0")</f>
        <v>-22182965</v>
      </c>
    </row>
    <row r="47" spans="2:34" x14ac:dyDescent="0.3">
      <c r="B47" s="10">
        <v>3.3</v>
      </c>
      <c r="C47" s="43" t="s">
        <v>59</v>
      </c>
      <c r="D47" s="46">
        <v>515060</v>
      </c>
      <c r="E47" s="45"/>
      <c r="F47" s="23">
        <f>SUM(D47:E47)</f>
        <v>515060</v>
      </c>
      <c r="G47" s="32"/>
      <c r="H47" s="46">
        <v>3718612</v>
      </c>
      <c r="I47" s="45"/>
      <c r="J47" s="23">
        <f>SUM(H47:I47)</f>
        <v>3718612</v>
      </c>
      <c r="K47" s="32"/>
      <c r="L47" s="46">
        <f>D47-H47</f>
        <v>-3203552</v>
      </c>
      <c r="M47" s="47">
        <f>F47-J47</f>
        <v>-3203552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>
        <f>M47</f>
        <v>-3203552</v>
      </c>
      <c r="AE47" s="45"/>
      <c r="AF47" s="47"/>
    </row>
    <row r="48" spans="2:34" x14ac:dyDescent="0.3">
      <c r="B48" s="16">
        <v>3.4</v>
      </c>
      <c r="C48" s="38" t="s">
        <v>60</v>
      </c>
      <c r="D48" s="41">
        <v>9265897</v>
      </c>
      <c r="E48" s="40"/>
      <c r="F48" s="20">
        <f>SUM(D48:E48)</f>
        <v>9265897</v>
      </c>
      <c r="G48" s="32"/>
      <c r="H48" s="39">
        <v>571080</v>
      </c>
      <c r="I48" s="40"/>
      <c r="J48" s="20">
        <f>SUM(H48:I48)</f>
        <v>571080</v>
      </c>
      <c r="K48" s="32"/>
      <c r="L48" s="41">
        <f>D48-H48</f>
        <v>8694817</v>
      </c>
      <c r="M48" s="42">
        <f>F48-J48</f>
        <v>8694817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>
        <f>M48</f>
        <v>8694817</v>
      </c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192454982</v>
      </c>
      <c r="E50" s="49">
        <f>SUM(E45:E49)</f>
        <v>0</v>
      </c>
      <c r="F50" s="50">
        <f>SUM(F45:F49)</f>
        <v>192454982</v>
      </c>
      <c r="G50" s="32"/>
      <c r="H50" s="51">
        <f>SUM(H45:H49)</f>
        <v>205943130</v>
      </c>
      <c r="I50" s="49">
        <f>SUM(I45:I49)</f>
        <v>0</v>
      </c>
      <c r="J50" s="50">
        <f>SUM(J45:J49)</f>
        <v>205943130</v>
      </c>
      <c r="K50" s="32"/>
      <c r="L50" s="51">
        <f>SUM(L45:L49)</f>
        <v>-13488148</v>
      </c>
      <c r="M50" s="50">
        <f>SUM(M45:M49)</f>
        <v>-13488148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8694817</v>
      </c>
      <c r="AD50" s="49">
        <f t="shared" si="13"/>
        <v>-22182965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>
        <v>16084</v>
      </c>
      <c r="E69" s="36"/>
      <c r="F69" s="14">
        <f>SUM(D69:E69)</f>
        <v>16084</v>
      </c>
      <c r="G69" s="32"/>
      <c r="H69" s="35"/>
      <c r="I69" s="36"/>
      <c r="J69" s="14">
        <f>SUM(H69:I69)</f>
        <v>0</v>
      </c>
      <c r="K69" s="32"/>
      <c r="L69" s="35">
        <f>D69-H69</f>
        <v>16084</v>
      </c>
      <c r="M69" s="37">
        <f>F69-J69</f>
        <v>16084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>
        <f>M69</f>
        <v>16084</v>
      </c>
      <c r="AH69" s="15">
        <f>SUMIF(M69:M70,"&gt;0")</f>
        <v>16084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16084</v>
      </c>
      <c r="E72" s="49">
        <f>SUM(E69:E70)</f>
        <v>0</v>
      </c>
      <c r="F72" s="50">
        <f>SUM(F69:F70)</f>
        <v>16084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16084</v>
      </c>
      <c r="M72" s="50">
        <f>SUM(M69:M70)</f>
        <v>16084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16084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55"/>
      <c r="F75" s="14">
        <f>SUM(D75:E75)</f>
        <v>0</v>
      </c>
      <c r="G75" s="32"/>
      <c r="H75" s="54">
        <v>5107688</v>
      </c>
      <c r="I75" s="36"/>
      <c r="J75" s="14">
        <f>SUM(H75:I75)</f>
        <v>5107688</v>
      </c>
      <c r="K75" s="32"/>
      <c r="L75" s="35">
        <f>D75-H75</f>
        <v>-5107688</v>
      </c>
      <c r="M75" s="37">
        <f>F75-J75</f>
        <v>-5107688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>
        <f>M75</f>
        <v>-5107688</v>
      </c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-5107688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>SUM(E75:E76)</f>
        <v>0</v>
      </c>
      <c r="F78" s="50">
        <f>SUM(F75:F76)</f>
        <v>0</v>
      </c>
      <c r="G78" s="32"/>
      <c r="H78" s="51">
        <f>SUM(H75:H76)</f>
        <v>5107688</v>
      </c>
      <c r="I78" s="49">
        <f>SUM(I75:I76)</f>
        <v>0</v>
      </c>
      <c r="J78" s="50">
        <f>SUM(J75:J76)</f>
        <v>5107688</v>
      </c>
      <c r="K78" s="32"/>
      <c r="L78" s="51">
        <f>SUM(L75:L76)</f>
        <v>-5107688</v>
      </c>
      <c r="M78" s="50">
        <f>SUM(M75:M76)</f>
        <v>-5107688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-5107688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>
        <v>445092</v>
      </c>
      <c r="I87" s="36"/>
      <c r="J87" s="14">
        <f>SUM(H87:I87)</f>
        <v>445092</v>
      </c>
      <c r="K87" s="32"/>
      <c r="L87" s="35">
        <f>D87-H87</f>
        <v>-445092</v>
      </c>
      <c r="M87" s="37">
        <f>F87-J87</f>
        <v>-445092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>
        <f>M87</f>
        <v>-445092</v>
      </c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-445092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445092</v>
      </c>
      <c r="I90" s="49">
        <f>SUM(I87:I88)</f>
        <v>0</v>
      </c>
      <c r="J90" s="50">
        <f>SUM(J87:J88)</f>
        <v>445092</v>
      </c>
      <c r="K90" s="32"/>
      <c r="L90" s="51">
        <f>SUM(L87:L88)</f>
        <v>-445092</v>
      </c>
      <c r="M90" s="50">
        <f>SUM(M87:M88)</f>
        <v>-445092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-445092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256887273</v>
      </c>
      <c r="E110" s="66">
        <f t="shared" ref="E110:AF110" si="32">SUM(E28,E42,E50,E58,E66,E72,E78,E90,E97,E103,E84,E108)</f>
        <v>32333010</v>
      </c>
      <c r="F110" s="66">
        <f t="shared" si="32"/>
        <v>289220283</v>
      </c>
      <c r="G110" s="32"/>
      <c r="H110" s="66">
        <f t="shared" si="32"/>
        <v>617303107</v>
      </c>
      <c r="I110" s="66">
        <f t="shared" si="32"/>
        <v>0</v>
      </c>
      <c r="J110" s="66">
        <f t="shared" si="32"/>
        <v>617303107</v>
      </c>
      <c r="K110" s="32"/>
      <c r="L110" s="66">
        <f t="shared" si="32"/>
        <v>-360415834</v>
      </c>
      <c r="M110" s="66">
        <f t="shared" si="32"/>
        <v>-328082824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32333010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59"/>
      <c r="AA110" s="66">
        <f t="shared" si="32"/>
        <v>0</v>
      </c>
      <c r="AB110" s="66">
        <f t="shared" si="32"/>
        <v>0</v>
      </c>
      <c r="AC110" s="66">
        <f t="shared" si="32"/>
        <v>51427827</v>
      </c>
      <c r="AD110" s="66">
        <f t="shared" si="32"/>
        <v>-379546130</v>
      </c>
      <c r="AE110" s="66">
        <f t="shared" si="32"/>
        <v>0</v>
      </c>
      <c r="AF110" s="66">
        <f t="shared" si="32"/>
        <v>35479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0990D-8C14-4FF8-B82E-2DF8B302EC29}">
  <sheetPr>
    <tabColor theme="0"/>
  </sheetPr>
  <dimension ref="B1:AH120"/>
  <sheetViews>
    <sheetView topLeftCell="R11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125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137358251</v>
      </c>
    </row>
    <row r="12" spans="2:34" x14ac:dyDescent="0.3">
      <c r="B12" s="16">
        <v>1.2</v>
      </c>
      <c r="C12" s="17" t="s">
        <v>18</v>
      </c>
      <c r="D12" s="18">
        <v>6812656</v>
      </c>
      <c r="E12" s="19"/>
      <c r="F12" s="20">
        <f t="shared" si="0"/>
        <v>6812656</v>
      </c>
      <c r="G12" s="15"/>
      <c r="H12" s="18"/>
      <c r="I12" s="19"/>
      <c r="J12" s="20">
        <f t="shared" si="1"/>
        <v>0</v>
      </c>
      <c r="K12" s="15"/>
      <c r="L12" s="18">
        <f t="shared" si="2"/>
        <v>6812656</v>
      </c>
      <c r="M12" s="20">
        <f t="shared" si="3"/>
        <v>6812656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>
        <f>M12</f>
        <v>6812656</v>
      </c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>
        <v>78718940</v>
      </c>
      <c r="E13" s="22"/>
      <c r="F13" s="23">
        <f t="shared" si="0"/>
        <v>78718940</v>
      </c>
      <c r="G13" s="15"/>
      <c r="H13" s="21"/>
      <c r="I13" s="22"/>
      <c r="J13" s="23">
        <f t="shared" si="1"/>
        <v>0</v>
      </c>
      <c r="K13" s="15"/>
      <c r="L13" s="21">
        <f t="shared" si="2"/>
        <v>78718940</v>
      </c>
      <c r="M13" s="23">
        <f t="shared" si="3"/>
        <v>78718940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>
        <f>M13</f>
        <v>78718940</v>
      </c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>
        <v>35219625</v>
      </c>
      <c r="E15" s="22"/>
      <c r="F15" s="23">
        <f t="shared" si="0"/>
        <v>35219625</v>
      </c>
      <c r="G15" s="15"/>
      <c r="H15" s="21"/>
      <c r="I15" s="22"/>
      <c r="J15" s="23">
        <f t="shared" si="1"/>
        <v>0</v>
      </c>
      <c r="K15" s="15"/>
      <c r="L15" s="21">
        <f t="shared" si="2"/>
        <v>35219625</v>
      </c>
      <c r="M15" s="23">
        <f t="shared" si="3"/>
        <v>35219625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>
        <f>M15</f>
        <v>35219625</v>
      </c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16604530</v>
      </c>
      <c r="E20" s="24"/>
      <c r="F20" s="20">
        <f t="shared" si="0"/>
        <v>16604530</v>
      </c>
      <c r="G20" s="15"/>
      <c r="H20" s="18"/>
      <c r="I20" s="19"/>
      <c r="J20" s="20">
        <f t="shared" si="1"/>
        <v>0</v>
      </c>
      <c r="K20" s="15"/>
      <c r="L20" s="18">
        <f t="shared" si="2"/>
        <v>16604530</v>
      </c>
      <c r="M20" s="20">
        <f t="shared" si="3"/>
        <v>16604530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>
        <f>M20</f>
        <v>16604530</v>
      </c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>
        <v>2500</v>
      </c>
      <c r="E26" s="19"/>
      <c r="F26" s="20">
        <f t="shared" si="0"/>
        <v>2500</v>
      </c>
      <c r="G26" s="15"/>
      <c r="H26" s="18"/>
      <c r="I26" s="19"/>
      <c r="J26" s="20">
        <f t="shared" si="1"/>
        <v>0</v>
      </c>
      <c r="K26" s="15"/>
      <c r="L26" s="18">
        <f t="shared" si="2"/>
        <v>2500</v>
      </c>
      <c r="M26" s="20">
        <f t="shared" si="3"/>
        <v>2500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>
        <f>M26</f>
        <v>2500</v>
      </c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137358251</v>
      </c>
      <c r="E28" s="28">
        <f>SUM(E11:E26)</f>
        <v>0</v>
      </c>
      <c r="F28" s="29">
        <f>SUM(F11:F26)</f>
        <v>137358251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137358251</v>
      </c>
      <c r="M28" s="29">
        <f>SUM(M11:M26)</f>
        <v>137358251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137358251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>
        <v>8139325</v>
      </c>
      <c r="E31" s="36"/>
      <c r="F31" s="14">
        <f t="shared" ref="F31:F41" si="6">SUM(D31:E31)</f>
        <v>8139325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8139325</v>
      </c>
      <c r="M31" s="37">
        <f t="shared" ref="M31:M41" si="9">F31-J31</f>
        <v>8139325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>
        <f>M31</f>
        <v>8139325</v>
      </c>
      <c r="AB31" s="36"/>
      <c r="AC31" s="36"/>
      <c r="AD31" s="36"/>
      <c r="AE31" s="36"/>
      <c r="AF31" s="37"/>
      <c r="AH31" s="15">
        <f>SUMIF(M31:M41,"&gt;0")</f>
        <v>8195325</v>
      </c>
    </row>
    <row r="32" spans="2:34" x14ac:dyDescent="0.3">
      <c r="B32" s="16">
        <v>2.2999999999999998</v>
      </c>
      <c r="C32" s="38" t="s">
        <v>43</v>
      </c>
      <c r="D32" s="39"/>
      <c r="E32" s="40"/>
      <c r="F32" s="20">
        <f t="shared" si="6"/>
        <v>0</v>
      </c>
      <c r="G32" s="32"/>
      <c r="H32" s="41"/>
      <c r="I32" s="40"/>
      <c r="J32" s="20">
        <f t="shared" si="7"/>
        <v>0</v>
      </c>
      <c r="K32" s="32"/>
      <c r="L32" s="41">
        <f t="shared" si="8"/>
        <v>0</v>
      </c>
      <c r="M32" s="42">
        <f t="shared" si="9"/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/>
      <c r="E33" s="45"/>
      <c r="F33" s="23">
        <f t="shared" si="6"/>
        <v>0</v>
      </c>
      <c r="G33" s="32"/>
      <c r="H33" s="46"/>
      <c r="I33" s="45"/>
      <c r="J33" s="23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56000</v>
      </c>
      <c r="E34" s="40"/>
      <c r="F34" s="20">
        <f t="shared" si="6"/>
        <v>56000</v>
      </c>
      <c r="G34" s="32"/>
      <c r="H34" s="39"/>
      <c r="I34" s="40"/>
      <c r="J34" s="20">
        <f t="shared" si="7"/>
        <v>0</v>
      </c>
      <c r="K34" s="32"/>
      <c r="L34" s="41">
        <f t="shared" si="8"/>
        <v>56000</v>
      </c>
      <c r="M34" s="42">
        <f t="shared" si="9"/>
        <v>56000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>
        <f>M34</f>
        <v>56000</v>
      </c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si="6"/>
        <v>0</v>
      </c>
      <c r="G36" s="32"/>
      <c r="H36" s="39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8195325</v>
      </c>
      <c r="E42" s="49">
        <f>SUM(E31:E41)</f>
        <v>0</v>
      </c>
      <c r="F42" s="50">
        <f>SUM(F31:F41)</f>
        <v>8195325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8195325</v>
      </c>
      <c r="M42" s="50">
        <f>SUM(M31:M41)</f>
        <v>8195325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8195325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24748035</v>
      </c>
      <c r="E75" s="55"/>
      <c r="F75" s="14">
        <f>SUM(D75:E75)</f>
        <v>24748035</v>
      </c>
      <c r="G75" s="32"/>
      <c r="H75" s="54"/>
      <c r="I75" s="36"/>
      <c r="J75" s="14">
        <f>SUM(H75:I75)</f>
        <v>0</v>
      </c>
      <c r="K75" s="32"/>
      <c r="L75" s="35">
        <f>D75-H75</f>
        <v>24748035</v>
      </c>
      <c r="M75" s="37">
        <f>F75-J75</f>
        <v>24748035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>
        <f>M75</f>
        <v>24748035</v>
      </c>
      <c r="AB75" s="36"/>
      <c r="AC75" s="36"/>
      <c r="AD75" s="36"/>
      <c r="AE75" s="36"/>
      <c r="AF75" s="37"/>
      <c r="AH75" s="15">
        <f>SUMIF(M75:M76,"&gt;0")</f>
        <v>24748035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24748035</v>
      </c>
      <c r="E78" s="49">
        <f>SUM(E75:E76)</f>
        <v>0</v>
      </c>
      <c r="F78" s="50">
        <f>SUM(F75:F76)</f>
        <v>24748035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24748035</v>
      </c>
      <c r="M78" s="50">
        <f>SUM(M75:M76)</f>
        <v>24748035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24748035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170301611</v>
      </c>
      <c r="E110" s="66">
        <f t="shared" ref="E110:AF110" si="32">SUM(E28,E42,E50,E58,E66,E72,E78,E90,E97,E103,E84,E108)</f>
        <v>0</v>
      </c>
      <c r="F110" s="66">
        <f t="shared" si="32"/>
        <v>170301611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170301611</v>
      </c>
      <c r="M110" s="66">
        <f t="shared" si="32"/>
        <v>170301611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170301611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C46037-095E-414A-8EA4-99A908A4E2CD}">
  <sheetPr>
    <tabColor theme="0"/>
  </sheetPr>
  <dimension ref="B1:AH120"/>
  <sheetViews>
    <sheetView topLeftCell="U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126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30526092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>
        <v>27320000</v>
      </c>
      <c r="E13" s="22"/>
      <c r="F13" s="23">
        <f t="shared" si="0"/>
        <v>27320000</v>
      </c>
      <c r="G13" s="15"/>
      <c r="H13" s="21"/>
      <c r="I13" s="22"/>
      <c r="J13" s="23">
        <f t="shared" si="1"/>
        <v>0</v>
      </c>
      <c r="K13" s="15"/>
      <c r="L13" s="21">
        <f t="shared" si="2"/>
        <v>27320000</v>
      </c>
      <c r="M13" s="23">
        <f t="shared" si="3"/>
        <v>27320000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>
        <f>M13</f>
        <v>27320000</v>
      </c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>
        <v>403490</v>
      </c>
      <c r="E15" s="22"/>
      <c r="F15" s="23">
        <f t="shared" si="0"/>
        <v>403490</v>
      </c>
      <c r="G15" s="15"/>
      <c r="H15" s="21"/>
      <c r="I15" s="22"/>
      <c r="J15" s="23">
        <f t="shared" si="1"/>
        <v>0</v>
      </c>
      <c r="K15" s="15"/>
      <c r="L15" s="21">
        <f t="shared" si="2"/>
        <v>403490</v>
      </c>
      <c r="M15" s="23">
        <f t="shared" si="3"/>
        <v>403490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>
        <f>M15</f>
        <v>403490</v>
      </c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2802602</v>
      </c>
      <c r="E20" s="24"/>
      <c r="F20" s="20">
        <f t="shared" si="0"/>
        <v>2802602</v>
      </c>
      <c r="G20" s="15"/>
      <c r="H20" s="18"/>
      <c r="I20" s="19"/>
      <c r="J20" s="20">
        <f t="shared" si="1"/>
        <v>0</v>
      </c>
      <c r="K20" s="15"/>
      <c r="L20" s="18">
        <f t="shared" si="2"/>
        <v>2802602</v>
      </c>
      <c r="M20" s="20">
        <f t="shared" si="3"/>
        <v>2802602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>
        <f>M20</f>
        <v>2802602</v>
      </c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30526092</v>
      </c>
      <c r="E28" s="28">
        <f>SUM(E11:E26)</f>
        <v>0</v>
      </c>
      <c r="F28" s="29">
        <f>SUM(F11:F26)</f>
        <v>30526092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30526092</v>
      </c>
      <c r="M28" s="29">
        <f>SUM(M11:M26)</f>
        <v>30526092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30526092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40"/>
      <c r="F32" s="20">
        <f t="shared" si="6"/>
        <v>0</v>
      </c>
      <c r="G32" s="32"/>
      <c r="H32" s="41"/>
      <c r="I32" s="40"/>
      <c r="J32" s="20">
        <f t="shared" si="7"/>
        <v>0</v>
      </c>
      <c r="K32" s="32"/>
      <c r="L32" s="41">
        <f t="shared" si="8"/>
        <v>0</v>
      </c>
      <c r="M32" s="42">
        <f t="shared" si="9"/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/>
      <c r="E33" s="45"/>
      <c r="F33" s="23">
        <f t="shared" si="6"/>
        <v>0</v>
      </c>
      <c r="G33" s="32"/>
      <c r="H33" s="46"/>
      <c r="I33" s="45"/>
      <c r="J33" s="23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40"/>
      <c r="F34" s="20">
        <f t="shared" si="6"/>
        <v>0</v>
      </c>
      <c r="G34" s="32"/>
      <c r="H34" s="39"/>
      <c r="I34" s="40"/>
      <c r="J34" s="20">
        <f t="shared" si="7"/>
        <v>0</v>
      </c>
      <c r="K34" s="32"/>
      <c r="L34" s="41">
        <f t="shared" si="8"/>
        <v>0</v>
      </c>
      <c r="M34" s="42">
        <f t="shared" si="9"/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si="6"/>
        <v>0</v>
      </c>
      <c r="G36" s="32"/>
      <c r="H36" s="39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1163180</v>
      </c>
      <c r="E75" s="55"/>
      <c r="F75" s="14">
        <f>SUM(D75:E75)</f>
        <v>1163180</v>
      </c>
      <c r="G75" s="32"/>
      <c r="H75" s="54"/>
      <c r="I75" s="36"/>
      <c r="J75" s="14">
        <f>SUM(H75:I75)</f>
        <v>0</v>
      </c>
      <c r="K75" s="32"/>
      <c r="L75" s="35">
        <f>D75-H75</f>
        <v>1163180</v>
      </c>
      <c r="M75" s="37">
        <f>F75-J75</f>
        <v>1163180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>
        <f>M75</f>
        <v>1163180</v>
      </c>
      <c r="AB75" s="36"/>
      <c r="AC75" s="36"/>
      <c r="AD75" s="36"/>
      <c r="AE75" s="36"/>
      <c r="AF75" s="37"/>
      <c r="AH75" s="15">
        <f>SUMIF(M75:M76,"&gt;0")</f>
        <v>1163180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1163180</v>
      </c>
      <c r="E78" s="49">
        <f>SUM(E75:E76)</f>
        <v>0</v>
      </c>
      <c r="F78" s="50">
        <f>SUM(F75:F76)</f>
        <v>1163180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1163180</v>
      </c>
      <c r="M78" s="50">
        <f>SUM(M75:M76)</f>
        <v>1163180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1163180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31689272</v>
      </c>
      <c r="E110" s="66">
        <f t="shared" ref="E110:AF110" si="32">SUM(E28,E42,E50,E58,E66,E72,E78,E90,E97,E103,E84,E108)</f>
        <v>0</v>
      </c>
      <c r="F110" s="66">
        <f t="shared" si="32"/>
        <v>31689272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31689272</v>
      </c>
      <c r="M110" s="66">
        <f t="shared" si="32"/>
        <v>31689272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31689272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C758B-344A-4E38-8778-FBDDF44E6CAB}">
  <sheetPr>
    <tabColor theme="0"/>
  </sheetPr>
  <dimension ref="B1:AH124"/>
  <sheetViews>
    <sheetView topLeftCell="T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8" width="13.88671875" customWidth="1"/>
    <col min="9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127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 t="s">
        <v>128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5213697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-5191215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>
        <v>92510609</v>
      </c>
      <c r="E15" s="22"/>
      <c r="F15" s="23">
        <f t="shared" si="0"/>
        <v>92510609</v>
      </c>
      <c r="G15" s="15"/>
      <c r="H15" s="21">
        <v>87548526</v>
      </c>
      <c r="I15" s="22"/>
      <c r="J15" s="23">
        <f t="shared" si="1"/>
        <v>87548526</v>
      </c>
      <c r="K15" s="15"/>
      <c r="L15" s="21">
        <f t="shared" si="2"/>
        <v>4962083</v>
      </c>
      <c r="M15" s="23">
        <f t="shared" si="3"/>
        <v>4962083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>
        <f>M15</f>
        <v>4962083</v>
      </c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>
        <v>229123</v>
      </c>
      <c r="E18" s="19"/>
      <c r="F18" s="20">
        <f t="shared" si="0"/>
        <v>229123</v>
      </c>
      <c r="G18" s="15"/>
      <c r="H18" s="18"/>
      <c r="I18" s="19"/>
      <c r="J18" s="20">
        <f t="shared" si="1"/>
        <v>0</v>
      </c>
      <c r="K18" s="15"/>
      <c r="L18" s="18">
        <f t="shared" si="2"/>
        <v>229123</v>
      </c>
      <c r="M18" s="20">
        <f t="shared" si="3"/>
        <v>229123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>
        <f>M18</f>
        <v>229123</v>
      </c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22491</v>
      </c>
      <c r="E20" s="24"/>
      <c r="F20" s="20">
        <f t="shared" si="0"/>
        <v>22491</v>
      </c>
      <c r="G20" s="15"/>
      <c r="H20" s="18"/>
      <c r="I20" s="19"/>
      <c r="J20" s="20">
        <f t="shared" si="1"/>
        <v>0</v>
      </c>
      <c r="K20" s="15"/>
      <c r="L20" s="18">
        <f t="shared" si="2"/>
        <v>22491</v>
      </c>
      <c r="M20" s="20">
        <f t="shared" si="3"/>
        <v>22491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>
        <f>M20</f>
        <v>22491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>
        <v>5191215</v>
      </c>
      <c r="I25" s="22"/>
      <c r="J25" s="23">
        <f t="shared" si="1"/>
        <v>5191215</v>
      </c>
      <c r="K25" s="15"/>
      <c r="L25" s="21">
        <f t="shared" si="2"/>
        <v>-5191215</v>
      </c>
      <c r="M25" s="23">
        <f t="shared" si="3"/>
        <v>-5191215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>
        <f>M25</f>
        <v>-5191215</v>
      </c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92762223</v>
      </c>
      <c r="E28" s="28">
        <f>SUM(E11:E26)</f>
        <v>0</v>
      </c>
      <c r="F28" s="29">
        <f>SUM(F11:F26)</f>
        <v>92762223</v>
      </c>
      <c r="G28" s="15"/>
      <c r="H28" s="27">
        <f>SUM(H11:H26)</f>
        <v>92739741</v>
      </c>
      <c r="I28" s="28">
        <f>SUM(I11:I26)</f>
        <v>0</v>
      </c>
      <c r="J28" s="29">
        <f>SUM(J11:J26)</f>
        <v>92739741</v>
      </c>
      <c r="K28" s="15"/>
      <c r="L28" s="27">
        <f>SUM(L11:L26)</f>
        <v>22482</v>
      </c>
      <c r="M28" s="29">
        <f>SUM(M11:M26)</f>
        <v>22482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5213697</v>
      </c>
      <c r="AD28" s="28">
        <f t="shared" si="5"/>
        <v>-5191215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40"/>
      <c r="F32" s="20">
        <f t="shared" si="6"/>
        <v>0</v>
      </c>
      <c r="G32" s="32"/>
      <c r="H32" s="41"/>
      <c r="I32" s="40"/>
      <c r="J32" s="20">
        <f t="shared" si="7"/>
        <v>0</v>
      </c>
      <c r="K32" s="32"/>
      <c r="L32" s="41">
        <f t="shared" si="8"/>
        <v>0</v>
      </c>
      <c r="M32" s="42">
        <f t="shared" si="9"/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/>
      <c r="E33" s="45"/>
      <c r="F33" s="23">
        <f t="shared" si="6"/>
        <v>0</v>
      </c>
      <c r="G33" s="32"/>
      <c r="H33" s="46"/>
      <c r="I33" s="45"/>
      <c r="J33" s="23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40"/>
      <c r="F34" s="20">
        <f t="shared" si="6"/>
        <v>0</v>
      </c>
      <c r="G34" s="32"/>
      <c r="H34" s="39"/>
      <c r="I34" s="40"/>
      <c r="J34" s="20">
        <f t="shared" si="7"/>
        <v>0</v>
      </c>
      <c r="K34" s="32"/>
      <c r="L34" s="41">
        <f t="shared" si="8"/>
        <v>0</v>
      </c>
      <c r="M34" s="42">
        <f t="shared" si="9"/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si="6"/>
        <v>0</v>
      </c>
      <c r="G36" s="32"/>
      <c r="H36" s="39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>
        <v>3261975</v>
      </c>
      <c r="E61" s="36"/>
      <c r="F61" s="14">
        <f>SUM(D61:E61)</f>
        <v>3261975</v>
      </c>
      <c r="G61" s="32"/>
      <c r="H61" s="54">
        <v>3261975</v>
      </c>
      <c r="I61" s="36"/>
      <c r="J61" s="14">
        <f>SUM(H61:I61)</f>
        <v>3261975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26306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>
        <v>26306</v>
      </c>
      <c r="E63" s="45"/>
      <c r="F63" s="23">
        <f>SUM(D63:E63)</f>
        <v>26306</v>
      </c>
      <c r="G63" s="32"/>
      <c r="H63" s="46"/>
      <c r="I63" s="45"/>
      <c r="J63" s="23">
        <f>SUM(H63:I63)</f>
        <v>0</v>
      </c>
      <c r="K63" s="32"/>
      <c r="L63" s="46">
        <f>D63-H63</f>
        <v>26306</v>
      </c>
      <c r="M63" s="47">
        <f>F63-J63</f>
        <v>26306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>
        <f>M63</f>
        <v>26306</v>
      </c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3288281</v>
      </c>
      <c r="E66" s="49">
        <f>SUM(E61:E64)</f>
        <v>0</v>
      </c>
      <c r="F66" s="50">
        <f>SUM(F61:F64)</f>
        <v>3288281</v>
      </c>
      <c r="G66" s="32"/>
      <c r="H66" s="51">
        <f>SUM(H61:H64)</f>
        <v>3261975</v>
      </c>
      <c r="I66" s="49">
        <f>SUM(I61:I64)</f>
        <v>0</v>
      </c>
      <c r="J66" s="50">
        <f>SUM(J61:J64)</f>
        <v>3261975</v>
      </c>
      <c r="K66" s="32"/>
      <c r="L66" s="51">
        <f>SUM(L61:L64)</f>
        <v>26306</v>
      </c>
      <c r="M66" s="50">
        <f>SUM(M61:M64)</f>
        <v>26306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26306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30192144</v>
      </c>
      <c r="E75" s="55"/>
      <c r="F75" s="14">
        <f>SUM(D75:E75)</f>
        <v>30192144</v>
      </c>
      <c r="G75" s="32"/>
      <c r="H75" s="54">
        <v>30192144</v>
      </c>
      <c r="I75" s="36"/>
      <c r="J75" s="14">
        <f>SUM(H75:I75)</f>
        <v>30192144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30192144</v>
      </c>
      <c r="E78" s="49">
        <f>SUM(E75:E76)</f>
        <v>0</v>
      </c>
      <c r="F78" s="50">
        <f>SUM(F75:F76)</f>
        <v>30192144</v>
      </c>
      <c r="G78" s="32"/>
      <c r="H78" s="51">
        <f>SUM(H75:H76)</f>
        <v>30192144</v>
      </c>
      <c r="I78" s="49">
        <f>SUM(I75:I76)</f>
        <v>0</v>
      </c>
      <c r="J78" s="50">
        <f>SUM(J75:J76)</f>
        <v>30192144</v>
      </c>
      <c r="K78" s="32"/>
      <c r="L78" s="51">
        <f>SUM(L75:L76)</f>
        <v>0</v>
      </c>
      <c r="M78" s="50">
        <f>SUM(M75:M76)</f>
        <v>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126242648</v>
      </c>
      <c r="E110" s="66">
        <f t="shared" ref="E110:AF110" si="32">SUM(E28,E42,E50,E58,E66,E72,E78,E90,E97,E103,E84,E108)</f>
        <v>0</v>
      </c>
      <c r="F110" s="66">
        <f t="shared" si="32"/>
        <v>126242648</v>
      </c>
      <c r="G110" s="32"/>
      <c r="H110" s="66">
        <f t="shared" si="32"/>
        <v>126193860</v>
      </c>
      <c r="I110" s="66">
        <f t="shared" si="32"/>
        <v>0</v>
      </c>
      <c r="J110" s="66">
        <f t="shared" si="32"/>
        <v>126193860</v>
      </c>
      <c r="K110" s="32"/>
      <c r="L110" s="66">
        <f t="shared" si="32"/>
        <v>48788</v>
      </c>
      <c r="M110" s="66">
        <f t="shared" si="32"/>
        <v>48788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0</v>
      </c>
      <c r="AB110" s="66">
        <f t="shared" si="32"/>
        <v>0</v>
      </c>
      <c r="AC110" s="66">
        <f t="shared" si="32"/>
        <v>5240003</v>
      </c>
      <c r="AD110" s="66">
        <f t="shared" si="32"/>
        <v>-5191215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  <c r="J112" s="136"/>
    </row>
    <row r="113" spans="2:10" ht="15" thickBot="1" x14ac:dyDescent="0.35">
      <c r="B113" s="190" t="s">
        <v>86</v>
      </c>
      <c r="C113" s="191"/>
      <c r="J113" s="136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85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86">
        <v>1621743384</v>
      </c>
      <c r="I115" s="74"/>
      <c r="J115" s="87">
        <f>SUM(H115:I115)</f>
        <v>1621743384</v>
      </c>
    </row>
    <row r="116" spans="2:10" ht="15" thickBot="1" x14ac:dyDescent="0.35">
      <c r="B116" s="190" t="s">
        <v>89</v>
      </c>
      <c r="C116" s="191"/>
      <c r="J116" s="136"/>
    </row>
    <row r="117" spans="2:10" ht="15" thickBot="1" x14ac:dyDescent="0.35">
      <c r="B117" s="68">
        <v>10.1</v>
      </c>
      <c r="C117" s="69" t="s">
        <v>90</v>
      </c>
      <c r="H117" s="84">
        <v>19632480</v>
      </c>
      <c r="I117" s="76"/>
      <c r="J117" s="85">
        <f>SUM(H117:I117)</f>
        <v>19632480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87">
        <f>SUM(H118:I118)</f>
        <v>0</v>
      </c>
    </row>
    <row r="119" spans="2:10" ht="15" thickBot="1" x14ac:dyDescent="0.35">
      <c r="B119" s="190" t="s">
        <v>92</v>
      </c>
      <c r="C119" s="191"/>
      <c r="J119" s="136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162"/>
    </row>
    <row r="121" spans="2:10" x14ac:dyDescent="0.3">
      <c r="J121" s="136"/>
    </row>
    <row r="122" spans="2:10" x14ac:dyDescent="0.3">
      <c r="J122" s="136"/>
    </row>
    <row r="123" spans="2:10" x14ac:dyDescent="0.3">
      <c r="J123" s="136"/>
    </row>
    <row r="124" spans="2:10" x14ac:dyDescent="0.3">
      <c r="J124" s="136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0BD7A-8551-498D-BC21-5292F6975A00}">
  <sheetPr>
    <tabColor theme="0"/>
    <pageSetUpPr fitToPage="1"/>
  </sheetPr>
  <dimension ref="B1:AH123"/>
  <sheetViews>
    <sheetView topLeftCell="X9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20.109375" customWidth="1"/>
    <col min="5" max="5" width="14.33203125" customWidth="1"/>
    <col min="6" max="6" width="17.88671875" customWidth="1"/>
    <col min="7" max="7" width="1.109375" customWidth="1"/>
    <col min="8" max="9" width="15.88671875" customWidth="1"/>
    <col min="10" max="10" width="16.664062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4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129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130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>SUM(D11:E11)</f>
        <v>0</v>
      </c>
      <c r="G11" s="15"/>
      <c r="H11" s="12"/>
      <c r="I11" s="13"/>
      <c r="J11" s="14">
        <f>SUM(H11:I11)</f>
        <v>0</v>
      </c>
      <c r="K11" s="15"/>
      <c r="L11" s="12">
        <f>D11-H11</f>
        <v>0</v>
      </c>
      <c r="M11" s="14">
        <f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158796346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ref="F12:F26" si="0">SUM(D12:E12)</f>
        <v>0</v>
      </c>
      <c r="G12" s="15"/>
      <c r="H12" s="18"/>
      <c r="I12" s="19"/>
      <c r="J12" s="20">
        <f t="shared" ref="J12:J26" si="1">SUM(H12:I12)</f>
        <v>0</v>
      </c>
      <c r="K12" s="15"/>
      <c r="L12" s="18">
        <f>D12-H12</f>
        <v>0</v>
      </c>
      <c r="M12" s="20">
        <f t="shared" ref="M12:M26" si="2">F12-J12</f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-6706587</v>
      </c>
    </row>
    <row r="13" spans="2:34" x14ac:dyDescent="0.3">
      <c r="B13" s="10">
        <v>1.3</v>
      </c>
      <c r="C13" s="11" t="s">
        <v>19</v>
      </c>
      <c r="D13" s="21">
        <v>96499</v>
      </c>
      <c r="E13" s="22"/>
      <c r="F13" s="23">
        <f t="shared" si="0"/>
        <v>96499</v>
      </c>
      <c r="G13" s="15"/>
      <c r="H13" s="21"/>
      <c r="I13" s="22"/>
      <c r="J13" s="23">
        <f t="shared" si="1"/>
        <v>0</v>
      </c>
      <c r="K13" s="15"/>
      <c r="L13" s="21">
        <f>D13-H13</f>
        <v>96499</v>
      </c>
      <c r="M13" s="23">
        <f>F13-J13</f>
        <v>96499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>
        <f>M13</f>
        <v>96499</v>
      </c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ref="L14:L26" si="3">D14-H14</f>
        <v>0</v>
      </c>
      <c r="M14" s="20">
        <f t="shared" si="2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>
        <v>357971566</v>
      </c>
      <c r="E15" s="22"/>
      <c r="F15" s="23">
        <f t="shared" si="0"/>
        <v>357971566</v>
      </c>
      <c r="G15" s="15"/>
      <c r="H15" s="21">
        <v>200261257</v>
      </c>
      <c r="I15" s="22"/>
      <c r="J15" s="23">
        <f t="shared" si="1"/>
        <v>200261257</v>
      </c>
      <c r="K15" s="15"/>
      <c r="L15" s="21">
        <f t="shared" si="3"/>
        <v>157710309</v>
      </c>
      <c r="M15" s="23">
        <f t="shared" si="2"/>
        <v>157710309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>
        <f>M15</f>
        <v>157710309</v>
      </c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3"/>
        <v>0</v>
      </c>
      <c r="M16" s="20">
        <f t="shared" si="2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88"/>
      <c r="I17" s="22"/>
      <c r="J17" s="23">
        <f t="shared" si="1"/>
        <v>0</v>
      </c>
      <c r="K17" s="15"/>
      <c r="L17" s="21">
        <f t="shared" si="3"/>
        <v>0</v>
      </c>
      <c r="M17" s="23">
        <f t="shared" si="2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>
        <v>989538</v>
      </c>
      <c r="E18" s="19"/>
      <c r="F18" s="20">
        <f t="shared" si="0"/>
        <v>989538</v>
      </c>
      <c r="G18" s="15"/>
      <c r="H18" s="18"/>
      <c r="I18" s="19"/>
      <c r="J18" s="20">
        <f t="shared" si="1"/>
        <v>0</v>
      </c>
      <c r="K18" s="15"/>
      <c r="L18" s="18">
        <f t="shared" si="3"/>
        <v>989538</v>
      </c>
      <c r="M18" s="20">
        <f t="shared" si="2"/>
        <v>989538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>
        <f>M18</f>
        <v>989538</v>
      </c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3"/>
        <v>0</v>
      </c>
      <c r="M19" s="23">
        <f t="shared" si="2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126483067</v>
      </c>
      <c r="E20" s="24">
        <f>131292221-126483067</f>
        <v>4809154</v>
      </c>
      <c r="F20" s="20">
        <f t="shared" si="0"/>
        <v>131292221</v>
      </c>
      <c r="G20" s="15"/>
      <c r="H20" s="18">
        <v>107590680</v>
      </c>
      <c r="I20" s="19">
        <v>30128793</v>
      </c>
      <c r="J20" s="20">
        <f t="shared" si="1"/>
        <v>137719473</v>
      </c>
      <c r="K20" s="15"/>
      <c r="L20" s="18">
        <f t="shared" si="3"/>
        <v>18892387</v>
      </c>
      <c r="M20" s="20">
        <f t="shared" si="2"/>
        <v>-6427252</v>
      </c>
      <c r="N20" s="15"/>
      <c r="O20" s="18"/>
      <c r="P20" s="19"/>
      <c r="Q20" s="20"/>
      <c r="R20" s="153"/>
      <c r="S20" s="18"/>
      <c r="T20" s="19">
        <f>E20</f>
        <v>4809154</v>
      </c>
      <c r="U20" s="19"/>
      <c r="V20" s="19"/>
      <c r="W20" s="19"/>
      <c r="X20" s="19">
        <f>I20</f>
        <v>30128793</v>
      </c>
      <c r="Y20" s="20"/>
      <c r="Z20" s="15"/>
      <c r="AA20" s="18"/>
      <c r="AB20" s="19"/>
      <c r="AC20" s="19"/>
      <c r="AD20" s="19">
        <f>M20</f>
        <v>-6427252</v>
      </c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3"/>
        <v>0</v>
      </c>
      <c r="M21" s="23">
        <f t="shared" si="2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3"/>
        <v>0</v>
      </c>
      <c r="M22" s="20">
        <f t="shared" si="2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3"/>
        <v>0</v>
      </c>
      <c r="M23" s="23">
        <f t="shared" si="2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3"/>
        <v>0</v>
      </c>
      <c r="M24" s="20">
        <f t="shared" si="2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>
        <v>279335</v>
      </c>
      <c r="I25" s="22"/>
      <c r="J25" s="23">
        <f t="shared" si="1"/>
        <v>279335</v>
      </c>
      <c r="K25" s="15"/>
      <c r="L25" s="21">
        <f t="shared" si="3"/>
        <v>-279335</v>
      </c>
      <c r="M25" s="23">
        <f t="shared" si="2"/>
        <v>-279335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>
        <f>M25</f>
        <v>-279335</v>
      </c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3"/>
        <v>0</v>
      </c>
      <c r="M26" s="20">
        <f t="shared" si="2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485540670</v>
      </c>
      <c r="E28" s="28">
        <f>SUM(E11:E26)</f>
        <v>4809154</v>
      </c>
      <c r="F28" s="29">
        <f>SUM(F11:F26)</f>
        <v>490349824</v>
      </c>
      <c r="G28" s="15"/>
      <c r="H28" s="27">
        <f>SUM(H11:H26)</f>
        <v>308131272</v>
      </c>
      <c r="I28" s="28">
        <f>SUM(I11:I26)</f>
        <v>30128793</v>
      </c>
      <c r="J28" s="29">
        <f>SUM(J11:J26)</f>
        <v>338260065</v>
      </c>
      <c r="K28" s="15"/>
      <c r="L28" s="27">
        <f>SUM(L11:L26)</f>
        <v>177409398</v>
      </c>
      <c r="M28" s="29">
        <f>SUM(M11:M26)</f>
        <v>152089759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9">
        <f t="shared" ref="S28:Y28" si="4">SUM(S11:S26)</f>
        <v>0</v>
      </c>
      <c r="T28" s="29">
        <f t="shared" si="4"/>
        <v>4809154</v>
      </c>
      <c r="U28" s="29">
        <f t="shared" si="4"/>
        <v>0</v>
      </c>
      <c r="V28" s="29">
        <f t="shared" si="4"/>
        <v>0</v>
      </c>
      <c r="W28" s="29">
        <f t="shared" si="4"/>
        <v>0</v>
      </c>
      <c r="X28" s="29">
        <f t="shared" si="4"/>
        <v>30128793</v>
      </c>
      <c r="Y28" s="29">
        <f t="shared" si="4"/>
        <v>0</v>
      </c>
      <c r="Z28" s="15"/>
      <c r="AA28" s="29">
        <f t="shared" ref="AA28:AF28" si="5">SUM(AA11:AA26)</f>
        <v>0</v>
      </c>
      <c r="AB28" s="29">
        <f t="shared" si="5"/>
        <v>0</v>
      </c>
      <c r="AC28" s="29">
        <f t="shared" si="5"/>
        <v>158796346</v>
      </c>
      <c r="AD28" s="29">
        <f t="shared" si="5"/>
        <v>-6706587</v>
      </c>
      <c r="AE28" s="29">
        <f t="shared" si="5"/>
        <v>0</v>
      </c>
      <c r="AF28" s="2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>SUM(D31:E31)</f>
        <v>0</v>
      </c>
      <c r="G31" s="32"/>
      <c r="H31" s="35"/>
      <c r="I31" s="36"/>
      <c r="J31" s="14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137000</v>
      </c>
    </row>
    <row r="32" spans="2:34" x14ac:dyDescent="0.3">
      <c r="B32" s="16">
        <v>2.2999999999999998</v>
      </c>
      <c r="C32" s="38" t="s">
        <v>43</v>
      </c>
      <c r="D32" s="39"/>
      <c r="E32" s="40"/>
      <c r="F32" s="20">
        <f>SUM(D32:E32)</f>
        <v>0</v>
      </c>
      <c r="G32" s="32"/>
      <c r="H32" s="41">
        <v>14912560</v>
      </c>
      <c r="I32" s="40"/>
      <c r="J32" s="20">
        <f>SUM(H32:I32)</f>
        <v>14912560</v>
      </c>
      <c r="K32" s="32"/>
      <c r="L32" s="41">
        <f>D32-H32</f>
        <v>-14912560</v>
      </c>
      <c r="M32" s="42">
        <f>F32-J32</f>
        <v>-14912560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>
        <f>M32</f>
        <v>-14912560</v>
      </c>
      <c r="AE32" s="40"/>
      <c r="AF32" s="42"/>
      <c r="AH32" s="15">
        <f>SUMIF(M31:M41,"&lt;0")</f>
        <v>-14912560</v>
      </c>
    </row>
    <row r="33" spans="2:34" x14ac:dyDescent="0.3">
      <c r="B33" s="25">
        <v>2.4</v>
      </c>
      <c r="C33" s="43" t="s">
        <v>44</v>
      </c>
      <c r="D33" s="44"/>
      <c r="E33" s="45"/>
      <c r="F33" s="23">
        <f>SUM(D33:E33)</f>
        <v>0</v>
      </c>
      <c r="G33" s="32"/>
      <c r="H33" s="46"/>
      <c r="I33" s="45"/>
      <c r="J33" s="23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137000</v>
      </c>
      <c r="E34" s="40"/>
      <c r="F34" s="20">
        <f>SUM(D34:E34)</f>
        <v>137000</v>
      </c>
      <c r="G34" s="32"/>
      <c r="H34" s="39"/>
      <c r="I34" s="40"/>
      <c r="J34" s="20">
        <f>SUM(H34:I34)</f>
        <v>0</v>
      </c>
      <c r="K34" s="32"/>
      <c r="L34" s="41">
        <f t="shared" ref="L34:L41" si="6">D34-H34</f>
        <v>137000</v>
      </c>
      <c r="M34" s="42">
        <f>F34-J34</f>
        <v>137000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>
        <f>M34</f>
        <v>137000</v>
      </c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45"/>
      <c r="F35" s="23">
        <f>SUM(D35:E35)</f>
        <v>0</v>
      </c>
      <c r="G35" s="32"/>
      <c r="H35" s="46"/>
      <c r="I35" s="45"/>
      <c r="J35" s="23">
        <f>SUM(H35:I35)</f>
        <v>0</v>
      </c>
      <c r="K35" s="32"/>
      <c r="L35" s="46">
        <f t="shared" si="6"/>
        <v>0</v>
      </c>
      <c r="M35" s="47">
        <f>F35-J35</f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ref="F36:F41" si="7">SUM(D36:E36)</f>
        <v>0</v>
      </c>
      <c r="G36" s="32"/>
      <c r="H36" s="39"/>
      <c r="I36" s="40"/>
      <c r="J36" s="20">
        <f t="shared" ref="J36:J41" si="8">SUM(H36:I36)</f>
        <v>0</v>
      </c>
      <c r="K36" s="32"/>
      <c r="L36" s="41">
        <f t="shared" si="6"/>
        <v>0</v>
      </c>
      <c r="M36" s="42">
        <f t="shared" ref="M36:M41" si="9">F36-J36</f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45"/>
      <c r="F37" s="23">
        <f>SUM(D37:E37)</f>
        <v>0</v>
      </c>
      <c r="G37" s="32"/>
      <c r="H37" s="46"/>
      <c r="I37" s="45"/>
      <c r="J37" s="23">
        <f t="shared" si="8"/>
        <v>0</v>
      </c>
      <c r="K37" s="32"/>
      <c r="L37" s="46">
        <f t="shared" si="6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7"/>
        <v>0</v>
      </c>
      <c r="G38" s="32"/>
      <c r="H38" s="41"/>
      <c r="I38" s="40"/>
      <c r="J38" s="20">
        <f t="shared" si="8"/>
        <v>0</v>
      </c>
      <c r="K38" s="32"/>
      <c r="L38" s="41">
        <f t="shared" si="6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7"/>
        <v>0</v>
      </c>
      <c r="G39" s="32"/>
      <c r="H39" s="46"/>
      <c r="I39" s="45"/>
      <c r="J39" s="23">
        <f t="shared" si="8"/>
        <v>0</v>
      </c>
      <c r="K39" s="32"/>
      <c r="L39" s="46">
        <f t="shared" si="6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7"/>
        <v>0</v>
      </c>
      <c r="G40" s="32"/>
      <c r="H40" s="41"/>
      <c r="I40" s="40"/>
      <c r="J40" s="20">
        <f t="shared" si="8"/>
        <v>0</v>
      </c>
      <c r="K40" s="32"/>
      <c r="L40" s="41">
        <f t="shared" si="6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7"/>
        <v>0</v>
      </c>
      <c r="G41" s="32"/>
      <c r="H41" s="46"/>
      <c r="I41" s="45"/>
      <c r="J41" s="23">
        <f t="shared" si="8"/>
        <v>0</v>
      </c>
      <c r="K41" s="32"/>
      <c r="L41" s="46">
        <f t="shared" si="6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137000</v>
      </c>
      <c r="E42" s="49">
        <f>SUM(E31:E41)</f>
        <v>0</v>
      </c>
      <c r="F42" s="50">
        <f>SUM(F31:F41)</f>
        <v>137000</v>
      </c>
      <c r="G42" s="32"/>
      <c r="H42" s="51">
        <f>SUM(H31:H41)</f>
        <v>14912560</v>
      </c>
      <c r="I42" s="49">
        <f>SUM(I31:I41)</f>
        <v>0</v>
      </c>
      <c r="J42" s="50">
        <f>SUM(J31:J41)</f>
        <v>14912560</v>
      </c>
      <c r="K42" s="32"/>
      <c r="L42" s="51">
        <f>SUM(L31:L41)</f>
        <v>-14775560</v>
      </c>
      <c r="M42" s="50">
        <f>SUM(M31:M41)</f>
        <v>-14775560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51">
        <f t="shared" ref="S42:Y42" si="10">SUM(S31:S41)</f>
        <v>0</v>
      </c>
      <c r="T42" s="51">
        <f t="shared" si="10"/>
        <v>0</v>
      </c>
      <c r="U42" s="51">
        <f t="shared" si="10"/>
        <v>0</v>
      </c>
      <c r="V42" s="51">
        <f t="shared" si="10"/>
        <v>0</v>
      </c>
      <c r="W42" s="51">
        <f t="shared" si="10"/>
        <v>0</v>
      </c>
      <c r="X42" s="51">
        <f t="shared" si="10"/>
        <v>0</v>
      </c>
      <c r="Y42" s="51">
        <f t="shared" si="10"/>
        <v>0</v>
      </c>
      <c r="Z42" s="32"/>
      <c r="AA42" s="51">
        <f t="shared" ref="AA42:AF42" si="11">SUM(AA31:AA41)</f>
        <v>0</v>
      </c>
      <c r="AB42" s="51">
        <f t="shared" si="11"/>
        <v>0</v>
      </c>
      <c r="AC42" s="51">
        <f t="shared" si="11"/>
        <v>137000</v>
      </c>
      <c r="AD42" s="51">
        <f t="shared" si="11"/>
        <v>-14912560</v>
      </c>
      <c r="AE42" s="51">
        <f t="shared" si="11"/>
        <v>0</v>
      </c>
      <c r="AF42" s="51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3686854463</v>
      </c>
      <c r="E45" s="36">
        <v>-3686854463</v>
      </c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3686854463</v>
      </c>
      <c r="M45" s="37">
        <f>F45-J45</f>
        <v>0</v>
      </c>
      <c r="N45" s="32"/>
      <c r="O45" s="35">
        <v>0</v>
      </c>
      <c r="P45" s="36"/>
      <c r="Q45" s="37"/>
      <c r="R45" s="32"/>
      <c r="S45" s="35">
        <f>E45</f>
        <v>-3686854463</v>
      </c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-4510350</v>
      </c>
    </row>
    <row r="47" spans="2:34" x14ac:dyDescent="0.3">
      <c r="B47" s="25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>
        <v>4510350</v>
      </c>
      <c r="I48" s="40"/>
      <c r="J48" s="20">
        <f>SUM(H48:I48)</f>
        <v>4510350</v>
      </c>
      <c r="K48" s="32"/>
      <c r="L48" s="41">
        <f t="shared" ref="L48:L49" si="12">D48-H48</f>
        <v>-4510350</v>
      </c>
      <c r="M48" s="42">
        <f>F48-J48</f>
        <v>-4510350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>
        <f>M48</f>
        <v>-4510350</v>
      </c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 t="shared" si="12"/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3686854463</v>
      </c>
      <c r="E50" s="49">
        <f t="shared" ref="E50" si="13">SUM(E45:E49)</f>
        <v>-3686854463</v>
      </c>
      <c r="F50" s="50">
        <f>SUM(F45:F49)</f>
        <v>0</v>
      </c>
      <c r="G50" s="32"/>
      <c r="H50" s="51">
        <f>SUM(H45:H49)</f>
        <v>4510350</v>
      </c>
      <c r="I50" s="49">
        <f t="shared" ref="I50" si="14">SUM(I45:I49)</f>
        <v>0</v>
      </c>
      <c r="J50" s="50">
        <f>SUM(J45:J49)</f>
        <v>4510350</v>
      </c>
      <c r="K50" s="32"/>
      <c r="L50" s="51">
        <f>SUM(L45:L49)</f>
        <v>3682344113</v>
      </c>
      <c r="M50" s="50">
        <f t="shared" ref="M50" si="15">SUM(M45:M49)</f>
        <v>-4510350</v>
      </c>
      <c r="N50" s="32"/>
      <c r="O50" s="51">
        <f>SUM(O45:O49)</f>
        <v>0</v>
      </c>
      <c r="P50" s="49">
        <f t="shared" ref="P50:Q50" si="16">SUM(P45:P49)</f>
        <v>0</v>
      </c>
      <c r="Q50" s="50">
        <f t="shared" si="16"/>
        <v>0</v>
      </c>
      <c r="R50" s="32"/>
      <c r="S50" s="51">
        <f t="shared" ref="S50:Y50" si="17">SUM(S45:S49)</f>
        <v>-3686854463</v>
      </c>
      <c r="T50" s="51">
        <f t="shared" si="17"/>
        <v>0</v>
      </c>
      <c r="U50" s="51">
        <f t="shared" si="17"/>
        <v>0</v>
      </c>
      <c r="V50" s="51">
        <f t="shared" si="17"/>
        <v>0</v>
      </c>
      <c r="W50" s="51">
        <f t="shared" si="17"/>
        <v>0</v>
      </c>
      <c r="X50" s="51">
        <f t="shared" si="17"/>
        <v>0</v>
      </c>
      <c r="Y50" s="51">
        <f t="shared" si="17"/>
        <v>0</v>
      </c>
      <c r="Z50" s="32"/>
      <c r="AA50" s="51">
        <f t="shared" ref="AA50:AF50" si="18">SUM(AA45:AA49)</f>
        <v>0</v>
      </c>
      <c r="AB50" s="51">
        <f t="shared" si="18"/>
        <v>0</v>
      </c>
      <c r="AC50" s="51">
        <f t="shared" si="18"/>
        <v>0</v>
      </c>
      <c r="AD50" s="51">
        <f t="shared" si="18"/>
        <v>-4510350</v>
      </c>
      <c r="AE50" s="51">
        <f t="shared" si="18"/>
        <v>0</v>
      </c>
      <c r="AF50" s="51">
        <f t="shared" si="18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3686854000</v>
      </c>
      <c r="E53" s="55"/>
      <c r="F53" s="14">
        <f>SUM(D53:E53)</f>
        <v>3686854000</v>
      </c>
      <c r="G53" s="32"/>
      <c r="H53" s="54">
        <v>3974951651.1499991</v>
      </c>
      <c r="I53" s="36">
        <v>-245054282.93000001</v>
      </c>
      <c r="J53" s="14">
        <f>SUM(H53:I53)</f>
        <v>3729897368.2199993</v>
      </c>
      <c r="K53" s="32"/>
      <c r="L53" s="35">
        <f>D53-H53</f>
        <v>-288097651.14999914</v>
      </c>
      <c r="M53" s="37">
        <f>F53-J53</f>
        <v>-43043368.219999313</v>
      </c>
      <c r="N53" s="32"/>
      <c r="O53" s="35">
        <f>M53</f>
        <v>-43043368.219999313</v>
      </c>
      <c r="P53" s="36"/>
      <c r="Q53" s="37"/>
      <c r="R53" s="32"/>
      <c r="S53" s="35"/>
      <c r="T53" s="36"/>
      <c r="U53" s="36"/>
      <c r="V53" s="36"/>
      <c r="W53" s="36"/>
      <c r="X53" s="36"/>
      <c r="Y53" s="37">
        <f>I53</f>
        <v>-245054282.93000001</v>
      </c>
      <c r="Z53" s="32"/>
      <c r="AA53" s="35"/>
      <c r="AB53" s="36"/>
      <c r="AC53" s="36"/>
      <c r="AD53" s="36"/>
      <c r="AE53" s="36">
        <f>M53</f>
        <v>-43043368.219999313</v>
      </c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-43043368.219999313</v>
      </c>
    </row>
    <row r="55" spans="2:34" ht="24" x14ac:dyDescent="0.3">
      <c r="B55" s="25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 t="shared" ref="L56:L57" si="19">D56-H56</f>
        <v>0</v>
      </c>
      <c r="M56" s="42">
        <f t="shared" ref="M56:M57" si="20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 t="shared" si="19"/>
        <v>0</v>
      </c>
      <c r="M57" s="47">
        <f t="shared" si="20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3686854000</v>
      </c>
      <c r="E58" s="49">
        <f t="shared" ref="E58:F58" si="21">SUM(E53:E57)</f>
        <v>0</v>
      </c>
      <c r="F58" s="50">
        <f t="shared" si="21"/>
        <v>3686854000</v>
      </c>
      <c r="G58" s="32"/>
      <c r="H58" s="51">
        <f t="shared" ref="H58:J58" si="22">SUM(H53:H57)</f>
        <v>3974951651.1499991</v>
      </c>
      <c r="I58" s="49">
        <f t="shared" si="22"/>
        <v>-245054282.93000001</v>
      </c>
      <c r="J58" s="50">
        <f t="shared" si="22"/>
        <v>3729897368.2199993</v>
      </c>
      <c r="K58" s="32"/>
      <c r="L58" s="51">
        <f t="shared" ref="L58:M58" si="23">SUM(L53:L57)</f>
        <v>-288097651.14999914</v>
      </c>
      <c r="M58" s="50">
        <f t="shared" si="23"/>
        <v>-43043368.219999313</v>
      </c>
      <c r="N58" s="32"/>
      <c r="O58" s="51">
        <f t="shared" ref="O58:Q58" si="24">SUM(O53:O57)</f>
        <v>-43043368.219999313</v>
      </c>
      <c r="P58" s="49">
        <f t="shared" si="24"/>
        <v>0</v>
      </c>
      <c r="Q58" s="50">
        <f t="shared" si="24"/>
        <v>0</v>
      </c>
      <c r="R58" s="32"/>
      <c r="S58" s="49">
        <f t="shared" ref="S58:Y58" si="25">SUM(S53:S57)</f>
        <v>0</v>
      </c>
      <c r="T58" s="49">
        <f t="shared" si="25"/>
        <v>0</v>
      </c>
      <c r="U58" s="49">
        <f t="shared" si="25"/>
        <v>0</v>
      </c>
      <c r="V58" s="49">
        <f t="shared" si="25"/>
        <v>0</v>
      </c>
      <c r="W58" s="49">
        <f t="shared" si="25"/>
        <v>0</v>
      </c>
      <c r="X58" s="49">
        <f t="shared" si="25"/>
        <v>0</v>
      </c>
      <c r="Y58" s="49">
        <f t="shared" si="25"/>
        <v>-245054282.93000001</v>
      </c>
      <c r="Z58" s="32"/>
      <c r="AA58" s="49">
        <f t="shared" ref="AA58:AF58" si="26">SUM(AA53:AA57)</f>
        <v>0</v>
      </c>
      <c r="AB58" s="49">
        <f t="shared" si="26"/>
        <v>0</v>
      </c>
      <c r="AC58" s="49">
        <f t="shared" si="26"/>
        <v>0</v>
      </c>
      <c r="AD58" s="49">
        <f t="shared" si="26"/>
        <v>0</v>
      </c>
      <c r="AE58" s="49">
        <f t="shared" si="26"/>
        <v>-43043368.219999313</v>
      </c>
      <c r="AF58" s="49">
        <f t="shared" si="26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>
        <v>3255000</v>
      </c>
      <c r="E61" s="36"/>
      <c r="F61" s="14">
        <f>SUM(D61:E61)</f>
        <v>3255000</v>
      </c>
      <c r="G61" s="32"/>
      <c r="H61" s="54"/>
      <c r="I61" s="36"/>
      <c r="J61" s="14">
        <f>SUM(H61:I61)</f>
        <v>0</v>
      </c>
      <c r="K61" s="32"/>
      <c r="L61" s="35">
        <f>D61-H61</f>
        <v>3255000</v>
      </c>
      <c r="M61" s="37">
        <f>F61-J61</f>
        <v>3255000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>
        <f>M61</f>
        <v>3255000</v>
      </c>
      <c r="AD61" s="36"/>
      <c r="AE61" s="36"/>
      <c r="AF61" s="37"/>
      <c r="AH61" s="15">
        <f>SUMIF(M61:M65,"&gt;0")</f>
        <v>3255000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 t="shared" ref="L64" si="27">D64-H64</f>
        <v>0</v>
      </c>
      <c r="M64" s="42">
        <f t="shared" ref="M64" si="28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3255000</v>
      </c>
      <c r="E66" s="49">
        <f t="shared" ref="E66:F66" si="29">SUM(E61:E64)</f>
        <v>0</v>
      </c>
      <c r="F66" s="50">
        <f t="shared" si="29"/>
        <v>3255000</v>
      </c>
      <c r="G66" s="32"/>
      <c r="H66" s="51">
        <f t="shared" ref="H66:J66" si="30">SUM(H61:H64)</f>
        <v>0</v>
      </c>
      <c r="I66" s="49">
        <f t="shared" si="30"/>
        <v>0</v>
      </c>
      <c r="J66" s="50">
        <f t="shared" si="30"/>
        <v>0</v>
      </c>
      <c r="K66" s="32"/>
      <c r="L66" s="51">
        <f t="shared" ref="L66:M66" si="31">SUM(L61:L64)</f>
        <v>3255000</v>
      </c>
      <c r="M66" s="50">
        <f t="shared" si="31"/>
        <v>3255000</v>
      </c>
      <c r="N66" s="32"/>
      <c r="O66" s="51">
        <f t="shared" ref="O66:Q66" si="32">SUM(O61:O64)</f>
        <v>0</v>
      </c>
      <c r="P66" s="49">
        <f t="shared" si="32"/>
        <v>0</v>
      </c>
      <c r="Q66" s="50">
        <f t="shared" si="32"/>
        <v>0</v>
      </c>
      <c r="R66" s="32"/>
      <c r="S66" s="49">
        <f t="shared" ref="S66:Y66" si="33">SUM(S61:S64)</f>
        <v>0</v>
      </c>
      <c r="T66" s="49">
        <f t="shared" si="33"/>
        <v>0</v>
      </c>
      <c r="U66" s="49">
        <f t="shared" si="33"/>
        <v>0</v>
      </c>
      <c r="V66" s="49">
        <f t="shared" si="33"/>
        <v>0</v>
      </c>
      <c r="W66" s="49">
        <f t="shared" si="33"/>
        <v>0</v>
      </c>
      <c r="X66" s="49">
        <f t="shared" si="33"/>
        <v>0</v>
      </c>
      <c r="Y66" s="49">
        <f t="shared" si="33"/>
        <v>0</v>
      </c>
      <c r="Z66" s="32"/>
      <c r="AA66" s="49">
        <f t="shared" ref="AA66:AF66" si="34">SUM(AA61:AA64)</f>
        <v>0</v>
      </c>
      <c r="AB66" s="49">
        <f t="shared" si="34"/>
        <v>0</v>
      </c>
      <c r="AC66" s="49">
        <f t="shared" si="34"/>
        <v>3255000</v>
      </c>
      <c r="AD66" s="49">
        <f t="shared" si="34"/>
        <v>0</v>
      </c>
      <c r="AE66" s="49">
        <f t="shared" si="34"/>
        <v>0</v>
      </c>
      <c r="AF66" s="49">
        <f t="shared" si="34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>
        <v>18300107</v>
      </c>
      <c r="E69" s="36"/>
      <c r="F69" s="14">
        <f>SUM(D69:E69)</f>
        <v>18300107</v>
      </c>
      <c r="G69" s="32"/>
      <c r="H69" s="35"/>
      <c r="I69" s="36"/>
      <c r="J69" s="14">
        <f>SUM(H69:I69)</f>
        <v>0</v>
      </c>
      <c r="K69" s="32"/>
      <c r="L69" s="35">
        <f>D69-H69</f>
        <v>18300107</v>
      </c>
      <c r="M69" s="37">
        <f>F69-J69</f>
        <v>18300107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>
        <f>M69</f>
        <v>18300107</v>
      </c>
      <c r="AD69" s="36"/>
      <c r="AE69" s="36"/>
      <c r="AF69" s="37"/>
      <c r="AH69" s="15">
        <f>SUMIF(M69:M70,"&gt;0")</f>
        <v>18300107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>
        <v>2052076</v>
      </c>
      <c r="I70" s="40"/>
      <c r="J70" s="20">
        <f>SUM(H70:I70)</f>
        <v>2052076</v>
      </c>
      <c r="K70" s="32"/>
      <c r="L70" s="41">
        <f t="shared" ref="L70" si="35">D70-H70</f>
        <v>-2052076</v>
      </c>
      <c r="M70" s="42">
        <f>F70-J70</f>
        <v>-2052076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>
        <f>M70</f>
        <v>-2052076</v>
      </c>
      <c r="AE70" s="40"/>
      <c r="AF70" s="42"/>
      <c r="AH70" s="15">
        <f>SUMIF(M69:M70,"&lt;0")</f>
        <v>-2052076</v>
      </c>
    </row>
    <row r="71" spans="2:34" x14ac:dyDescent="0.3">
      <c r="B71" s="197"/>
      <c r="C71" s="198"/>
      <c r="D71" s="192"/>
      <c r="E71" s="193"/>
      <c r="F71" s="194"/>
      <c r="G71" s="32"/>
      <c r="H71" s="192" t="s">
        <v>112</v>
      </c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18300107</v>
      </c>
      <c r="E72" s="49">
        <f t="shared" ref="E72:F72" si="36">SUM(E69:E70)</f>
        <v>0</v>
      </c>
      <c r="F72" s="50">
        <f t="shared" si="36"/>
        <v>18300107</v>
      </c>
      <c r="G72" s="32"/>
      <c r="H72" s="48">
        <f t="shared" ref="H72:J72" si="37">SUM(H69:H70)</f>
        <v>2052076</v>
      </c>
      <c r="I72" s="49">
        <f t="shared" si="37"/>
        <v>0</v>
      </c>
      <c r="J72" s="50">
        <f t="shared" si="37"/>
        <v>2052076</v>
      </c>
      <c r="K72" s="32"/>
      <c r="L72" s="51">
        <f>SUM(L69:L70)</f>
        <v>16248031</v>
      </c>
      <c r="M72" s="50">
        <f t="shared" ref="M72" si="38">SUM(M69:M70)</f>
        <v>16248031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18300107</v>
      </c>
      <c r="AD72" s="49">
        <f t="shared" si="39"/>
        <v>-2052076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283947732</v>
      </c>
      <c r="E75" s="55"/>
      <c r="F75" s="14">
        <f>SUM(D75:E75)</f>
        <v>283947732</v>
      </c>
      <c r="G75" s="32"/>
      <c r="H75" s="54">
        <v>157557200</v>
      </c>
      <c r="I75" s="36"/>
      <c r="J75" s="14">
        <f>SUM(H75:I75)</f>
        <v>157557200</v>
      </c>
      <c r="K75" s="32"/>
      <c r="L75" s="35">
        <f>D75-H75</f>
        <v>126390532</v>
      </c>
      <c r="M75" s="37">
        <f>F75-J75</f>
        <v>126390532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>
        <f>M75</f>
        <v>126390532</v>
      </c>
      <c r="AD75" s="36"/>
      <c r="AE75" s="36"/>
      <c r="AF75" s="37"/>
      <c r="AH75" s="15">
        <f>SUMIF(M75:M76,"&gt;0")</f>
        <v>126390532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283947732</v>
      </c>
      <c r="E78" s="49">
        <f t="shared" ref="E78:F78" si="40">SUM(E75:E76)</f>
        <v>0</v>
      </c>
      <c r="F78" s="50">
        <f t="shared" si="40"/>
        <v>283947732</v>
      </c>
      <c r="G78" s="32"/>
      <c r="H78" s="51">
        <f t="shared" ref="H78:J78" si="41">SUM(H75:H76)</f>
        <v>157557200</v>
      </c>
      <c r="I78" s="49">
        <f t="shared" si="41"/>
        <v>0</v>
      </c>
      <c r="J78" s="50">
        <f t="shared" si="41"/>
        <v>157557200</v>
      </c>
      <c r="K78" s="32"/>
      <c r="L78" s="51">
        <f t="shared" ref="L78:M78" si="42">SUM(L75:L76)</f>
        <v>126390532</v>
      </c>
      <c r="M78" s="50">
        <f t="shared" si="42"/>
        <v>126390532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126390532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0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8164888972</v>
      </c>
      <c r="E110" s="66">
        <f t="shared" ref="E110:AF110" si="54">SUM(E28,E42,E50,E58,E66,E72,E78,E90,E97,E103,E84,E108)</f>
        <v>-3682045309</v>
      </c>
      <c r="F110" s="66">
        <f t="shared" si="54"/>
        <v>4482843663</v>
      </c>
      <c r="G110" s="32"/>
      <c r="H110" s="66">
        <f t="shared" si="54"/>
        <v>4462115109.1499996</v>
      </c>
      <c r="I110" s="66">
        <f t="shared" si="54"/>
        <v>-214925489.93000001</v>
      </c>
      <c r="J110" s="66">
        <f t="shared" si="54"/>
        <v>4247189619.2199993</v>
      </c>
      <c r="K110" s="32"/>
      <c r="L110" s="66">
        <f t="shared" si="54"/>
        <v>3702773862.8500009</v>
      </c>
      <c r="M110" s="66">
        <f t="shared" si="54"/>
        <v>235654043.78000069</v>
      </c>
      <c r="N110" s="32"/>
      <c r="O110" s="66">
        <f t="shared" si="54"/>
        <v>-43043368.219999313</v>
      </c>
      <c r="P110" s="66">
        <f t="shared" si="54"/>
        <v>0</v>
      </c>
      <c r="Q110" s="66">
        <f>SUM(Q28,Q42,Q50,Q58,Q66,Q72,Q78,Q90,Q97,Q103,Q84,Q108)</f>
        <v>0</v>
      </c>
      <c r="R110" s="159"/>
      <c r="S110" s="66">
        <f t="shared" si="54"/>
        <v>-3686854463</v>
      </c>
      <c r="T110" s="66">
        <f t="shared" si="54"/>
        <v>4809154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30128793</v>
      </c>
      <c r="Y110" s="66">
        <f t="shared" si="54"/>
        <v>-245054282.93000001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306878985</v>
      </c>
      <c r="AD110" s="66">
        <f t="shared" si="54"/>
        <v>-28181573</v>
      </c>
      <c r="AE110" s="66">
        <f t="shared" si="54"/>
        <v>-43043368.219999313</v>
      </c>
      <c r="AF110" s="66">
        <f t="shared" si="54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  <c r="H113" s="136"/>
      <c r="I113" s="136"/>
      <c r="J113" s="136"/>
    </row>
    <row r="114" spans="2:10" ht="15" thickBot="1" x14ac:dyDescent="0.35">
      <c r="B114" s="68">
        <v>9.1</v>
      </c>
      <c r="C114" s="69" t="s">
        <v>87</v>
      </c>
      <c r="H114" s="84"/>
      <c r="I114" s="163"/>
      <c r="J114" s="85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86">
        <v>15640500</v>
      </c>
      <c r="I115" s="164"/>
      <c r="J115" s="87">
        <f>SUM(H115:I115)</f>
        <v>15640500</v>
      </c>
    </row>
    <row r="116" spans="2:10" ht="15" thickBot="1" x14ac:dyDescent="0.35">
      <c r="B116" s="190" t="s">
        <v>89</v>
      </c>
      <c r="C116" s="191"/>
      <c r="H116" s="136"/>
      <c r="I116" s="136"/>
      <c r="J116" s="136"/>
    </row>
    <row r="117" spans="2:10" ht="15" thickBot="1" x14ac:dyDescent="0.35">
      <c r="B117" s="68">
        <v>10.1</v>
      </c>
      <c r="C117" s="69" t="s">
        <v>90</v>
      </c>
      <c r="H117" s="84"/>
      <c r="I117" s="163"/>
      <c r="J117" s="85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86"/>
      <c r="I118" s="164"/>
      <c r="J118" s="87">
        <f>SUM(H118:I118)</f>
        <v>0</v>
      </c>
    </row>
    <row r="119" spans="2:10" ht="15" thickBot="1" x14ac:dyDescent="0.35">
      <c r="B119" s="190" t="s">
        <v>92</v>
      </c>
      <c r="C119" s="191"/>
      <c r="H119" s="136"/>
      <c r="I119" s="136"/>
      <c r="J119" s="136"/>
    </row>
    <row r="120" spans="2:10" ht="15" thickBot="1" x14ac:dyDescent="0.35">
      <c r="B120" s="68">
        <v>11.1</v>
      </c>
      <c r="C120" s="69" t="s">
        <v>93</v>
      </c>
      <c r="H120" s="138"/>
      <c r="I120" s="165"/>
      <c r="J120" s="162"/>
    </row>
    <row r="121" spans="2:10" x14ac:dyDescent="0.3">
      <c r="H121" s="136"/>
      <c r="I121" s="136"/>
      <c r="J121" s="136"/>
    </row>
    <row r="122" spans="2:10" x14ac:dyDescent="0.3">
      <c r="H122" s="136"/>
      <c r="I122" s="136"/>
      <c r="J122" s="136"/>
    </row>
    <row r="123" spans="2:10" x14ac:dyDescent="0.3">
      <c r="H123" s="136"/>
      <c r="I123" s="136"/>
      <c r="J123" s="136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  <pageSetup paperSize="9" scale="40" orientation="portrait" horizontalDpi="4294967293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1D86E-5233-49A3-92F6-9EA1C8B96523}">
  <sheetPr>
    <tabColor theme="0"/>
  </sheetPr>
  <dimension ref="B1:AH120"/>
  <sheetViews>
    <sheetView topLeftCell="J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4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131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35"/>
      <c r="I11" s="36"/>
      <c r="J11" s="37">
        <f>SUM(H11:I11)</f>
        <v>0</v>
      </c>
      <c r="K11" s="32"/>
      <c r="L11" s="35">
        <f>D11-H11</f>
        <v>0</v>
      </c>
      <c r="M11" s="37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95412000</v>
      </c>
    </row>
    <row r="12" spans="2:34" x14ac:dyDescent="0.3">
      <c r="B12" s="16">
        <v>1.2</v>
      </c>
      <c r="C12" s="17" t="s">
        <v>18</v>
      </c>
      <c r="D12" s="41">
        <v>65374</v>
      </c>
      <c r="E12" s="40"/>
      <c r="F12" s="42">
        <f>SUM(D12:E12)</f>
        <v>65374</v>
      </c>
      <c r="G12" s="32"/>
      <c r="H12" s="41"/>
      <c r="I12" s="40"/>
      <c r="J12" s="42">
        <f>SUM(H12:I12)</f>
        <v>0</v>
      </c>
      <c r="K12" s="32"/>
      <c r="L12" s="41">
        <f>D12-H12</f>
        <v>65374</v>
      </c>
      <c r="M12" s="42">
        <f>F12-J12</f>
        <v>65374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>
        <f>M12</f>
        <v>65374</v>
      </c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6">
        <v>66466118</v>
      </c>
      <c r="E13" s="45"/>
      <c r="F13" s="47">
        <f>SUM(D13:E13)</f>
        <v>66466118</v>
      </c>
      <c r="G13" s="32"/>
      <c r="H13" s="46"/>
      <c r="I13" s="45"/>
      <c r="J13" s="47">
        <f>SUM(H13:I13)</f>
        <v>0</v>
      </c>
      <c r="K13" s="32"/>
      <c r="L13" s="46">
        <f>D13-H13</f>
        <v>66466118</v>
      </c>
      <c r="M13" s="47">
        <f>F13-J13</f>
        <v>66466118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>
        <f>M13</f>
        <v>66466118</v>
      </c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ref="F14:F26" si="0">SUM(D14:E14)</f>
        <v>0</v>
      </c>
      <c r="G14" s="32"/>
      <c r="H14" s="41"/>
      <c r="I14" s="40"/>
      <c r="J14" s="42">
        <f t="shared" ref="J14:J26" si="1">SUM(H14:I14)</f>
        <v>0</v>
      </c>
      <c r="K14" s="32"/>
      <c r="L14" s="41">
        <f t="shared" ref="L14:L26" si="2">D14-H14</f>
        <v>0</v>
      </c>
      <c r="M14" s="42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28880508</v>
      </c>
      <c r="E15" s="45"/>
      <c r="F15" s="47">
        <f t="shared" si="0"/>
        <v>28880508</v>
      </c>
      <c r="G15" s="32"/>
      <c r="H15" s="46"/>
      <c r="I15" s="45"/>
      <c r="J15" s="47">
        <f t="shared" si="1"/>
        <v>0</v>
      </c>
      <c r="K15" s="32"/>
      <c r="L15" s="46">
        <f t="shared" si="2"/>
        <v>28880508</v>
      </c>
      <c r="M15" s="47">
        <f t="shared" si="3"/>
        <v>28880508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>
        <f>M15</f>
        <v>28880508</v>
      </c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41"/>
      <c r="E16" s="40"/>
      <c r="F16" s="42">
        <f t="shared" si="0"/>
        <v>0</v>
      </c>
      <c r="G16" s="32"/>
      <c r="H16" s="41"/>
      <c r="I16" s="40"/>
      <c r="J16" s="42">
        <f t="shared" si="1"/>
        <v>0</v>
      </c>
      <c r="K16" s="32"/>
      <c r="L16" s="41">
        <f t="shared" si="2"/>
        <v>0</v>
      </c>
      <c r="M16" s="42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40"/>
      <c r="F18" s="42">
        <f t="shared" si="0"/>
        <v>0</v>
      </c>
      <c r="G18" s="32"/>
      <c r="H18" s="41"/>
      <c r="I18" s="40"/>
      <c r="J18" s="42">
        <f t="shared" si="1"/>
        <v>0</v>
      </c>
      <c r="K18" s="32"/>
      <c r="L18" s="41">
        <f t="shared" si="2"/>
        <v>0</v>
      </c>
      <c r="M18" s="42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 t="shared" si="2"/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1"/>
      <c r="F20" s="42">
        <f t="shared" si="0"/>
        <v>0</v>
      </c>
      <c r="G20" s="32"/>
      <c r="H20" s="41"/>
      <c r="I20" s="40"/>
      <c r="J20" s="42">
        <f t="shared" si="1"/>
        <v>0</v>
      </c>
      <c r="K20" s="32"/>
      <c r="L20" s="41">
        <f t="shared" si="2"/>
        <v>0</v>
      </c>
      <c r="M20" s="42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/>
      <c r="I26" s="40"/>
      <c r="J26" s="42">
        <f t="shared" si="1"/>
        <v>0</v>
      </c>
      <c r="K26" s="32"/>
      <c r="L26" s="41">
        <f t="shared" si="2"/>
        <v>0</v>
      </c>
      <c r="M26" s="42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95412000</v>
      </c>
      <c r="E28" s="49">
        <f>SUM(E11:E26)</f>
        <v>0</v>
      </c>
      <c r="F28" s="50">
        <f>SUM(F11:F26)</f>
        <v>95412000</v>
      </c>
      <c r="G28" s="32"/>
      <c r="H28" s="51">
        <f>SUM(H11:H26)</f>
        <v>0</v>
      </c>
      <c r="I28" s="49">
        <f>SUM(I11:I26)</f>
        <v>0</v>
      </c>
      <c r="J28" s="50">
        <f>SUM(J11:J26)</f>
        <v>0</v>
      </c>
      <c r="K28" s="32"/>
      <c r="L28" s="51">
        <f>SUM(L11:L26)</f>
        <v>95412000</v>
      </c>
      <c r="M28" s="50">
        <f>SUM(M11:M26)</f>
        <v>95412000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95412000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ht="15" thickBot="1" x14ac:dyDescent="0.35">
      <c r="B31" s="33">
        <v>2.1</v>
      </c>
      <c r="C31" s="34" t="s">
        <v>42</v>
      </c>
      <c r="D31" s="35"/>
      <c r="E31" s="93"/>
      <c r="F31" s="37">
        <f>SUM(D31:E31)</f>
        <v>0</v>
      </c>
      <c r="G31" s="32"/>
      <c r="H31" s="35"/>
      <c r="I31" s="36"/>
      <c r="J31" s="37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94"/>
      <c r="E32" s="40"/>
      <c r="F32" s="95">
        <f>SUM(D32:E32)</f>
        <v>0</v>
      </c>
      <c r="G32" s="32"/>
      <c r="H32" s="41"/>
      <c r="I32" s="40"/>
      <c r="J32" s="42">
        <f>SUM(H32:I32)</f>
        <v>0</v>
      </c>
      <c r="K32" s="32"/>
      <c r="L32" s="41">
        <f>D32-H32</f>
        <v>0</v>
      </c>
      <c r="M32" s="37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/>
      <c r="I34" s="40"/>
      <c r="J34" s="42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41"/>
      <c r="I48" s="40"/>
      <c r="J48" s="42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6"/>
      <c r="I49" s="45"/>
      <c r="J49" s="47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 t="shared" ref="E50:F50" si="16">SUM(E45:E49)</f>
        <v>0</v>
      </c>
      <c r="F50" s="50">
        <f t="shared" si="16"/>
        <v>0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0</v>
      </c>
      <c r="M50" s="50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55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37">
        <f>SUM(D61:E61)</f>
        <v>0</v>
      </c>
      <c r="G61" s="97"/>
      <c r="H61" s="54"/>
      <c r="I61" s="96"/>
      <c r="J61" s="37">
        <f>SUM(H61:I61)</f>
        <v>0</v>
      </c>
      <c r="K61" s="97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42">
        <f>SUM(D62:E62)</f>
        <v>0</v>
      </c>
      <c r="G62" s="97"/>
      <c r="H62" s="39"/>
      <c r="I62" s="99"/>
      <c r="J62" s="42">
        <f>SUM(H62:I62)</f>
        <v>0</v>
      </c>
      <c r="K62" s="97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47">
        <f>SUM(D63:E63)</f>
        <v>0</v>
      </c>
      <c r="G63" s="97"/>
      <c r="H63" s="44"/>
      <c r="I63" s="101"/>
      <c r="J63" s="47">
        <f>SUM(H63:I63)</f>
        <v>0</v>
      </c>
      <c r="K63" s="97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42">
        <f t="shared" ref="F64" si="28">SUM(D64:E64)</f>
        <v>0</v>
      </c>
      <c r="G64" s="97"/>
      <c r="H64" s="39"/>
      <c r="I64" s="99"/>
      <c r="J64" s="42">
        <f t="shared" ref="J64" si="29">SUM(H64:I64)</f>
        <v>0</v>
      </c>
      <c r="K64" s="97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97"/>
      <c r="H65" s="226"/>
      <c r="I65" s="227"/>
      <c r="J65" s="228"/>
      <c r="K65" s="97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97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97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55"/>
      <c r="F75" s="37">
        <f>SUM(D75:E75)</f>
        <v>0</v>
      </c>
      <c r="G75" s="32"/>
      <c r="H75" s="35"/>
      <c r="I75" s="36"/>
      <c r="J75" s="37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0</v>
      </c>
      <c r="E78" s="49">
        <f t="shared" ref="E78:F78" si="40">SUM(E75:E76)</f>
        <v>0</v>
      </c>
      <c r="F78" s="50">
        <f t="shared" si="40"/>
        <v>0</v>
      </c>
      <c r="G78" s="32"/>
      <c r="H78" s="51">
        <f t="shared" ref="H78:J78" si="41">SUM(H75:H76)</f>
        <v>0</v>
      </c>
      <c r="I78" s="49">
        <f t="shared" si="41"/>
        <v>0</v>
      </c>
      <c r="J78" s="50">
        <f t="shared" si="41"/>
        <v>0</v>
      </c>
      <c r="K78" s="32"/>
      <c r="L78" s="51">
        <f t="shared" ref="L78:M78" si="42">SUM(L75:L76)</f>
        <v>0</v>
      </c>
      <c r="M78" s="50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37">
        <f>SUM(D93:E93)</f>
        <v>0</v>
      </c>
      <c r="G93" s="97"/>
      <c r="H93" s="54"/>
      <c r="I93" s="96"/>
      <c r="J93" s="37">
        <f>SUM(H93:I93)</f>
        <v>0</v>
      </c>
      <c r="K93" s="97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42">
        <f>SUM(D94:E94)</f>
        <v>0</v>
      </c>
      <c r="G94" s="97"/>
      <c r="H94" s="39"/>
      <c r="I94" s="99"/>
      <c r="J94" s="42">
        <f>SUM(H94:I94)</f>
        <v>0</v>
      </c>
      <c r="K94" s="97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47">
        <f>SUM(D95:E95)</f>
        <v>0</v>
      </c>
      <c r="G95" s="97"/>
      <c r="H95" s="44"/>
      <c r="I95" s="101"/>
      <c r="J95" s="47">
        <f>SUM(H95:I95)</f>
        <v>0</v>
      </c>
      <c r="K95" s="97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97"/>
      <c r="H96" s="226"/>
      <c r="I96" s="227"/>
      <c r="J96" s="228"/>
      <c r="K96" s="97"/>
      <c r="L96" s="226"/>
      <c r="M96" s="228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97"/>
      <c r="H97" s="48">
        <f>SUM(H93:H95)</f>
        <v>0</v>
      </c>
      <c r="I97" s="103">
        <f>SUM(I93:I95)</f>
        <v>0</v>
      </c>
      <c r="J97" s="104">
        <f>SUM(J93:J95)</f>
        <v>0</v>
      </c>
      <c r="K97" s="97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37">
        <f>SUM(D100:E100)</f>
        <v>0</v>
      </c>
      <c r="G100" s="32"/>
      <c r="H100" s="35"/>
      <c r="I100" s="36"/>
      <c r="J100" s="37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42">
        <f>SUM(D101:E101)</f>
        <v>0</v>
      </c>
      <c r="G101" s="32"/>
      <c r="H101" s="41"/>
      <c r="I101" s="40"/>
      <c r="J101" s="42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48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105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106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95412000</v>
      </c>
      <c r="E110" s="66">
        <f t="shared" ref="E110:AF110" si="54">SUM(E28,E42,E50,E58,E66,E72,E78,E90,E97,E103,E84,E108)</f>
        <v>0</v>
      </c>
      <c r="F110" s="66">
        <f t="shared" si="54"/>
        <v>95412000</v>
      </c>
      <c r="G110" s="32"/>
      <c r="H110" s="66">
        <f t="shared" si="54"/>
        <v>0</v>
      </c>
      <c r="I110" s="66">
        <f t="shared" si="54"/>
        <v>0</v>
      </c>
      <c r="J110" s="66">
        <f t="shared" si="54"/>
        <v>0</v>
      </c>
      <c r="K110" s="32"/>
      <c r="L110" s="66">
        <f t="shared" si="54"/>
        <v>95412000</v>
      </c>
      <c r="M110" s="66">
        <f t="shared" si="54"/>
        <v>95412000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0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0</v>
      </c>
      <c r="Y110" s="66">
        <f t="shared" si="54"/>
        <v>0</v>
      </c>
      <c r="Z110" s="161"/>
      <c r="AA110" s="66">
        <f t="shared" si="54"/>
        <v>95412000</v>
      </c>
      <c r="AB110" s="66">
        <f t="shared" si="54"/>
        <v>0</v>
      </c>
      <c r="AC110" s="66">
        <f t="shared" si="54"/>
        <v>0</v>
      </c>
      <c r="AD110" s="66">
        <f t="shared" si="54"/>
        <v>0</v>
      </c>
      <c r="AE110" s="66">
        <f t="shared" si="54"/>
        <v>0</v>
      </c>
      <c r="AF110" s="66">
        <f t="shared" si="54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/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/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/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9B6C1-C476-402A-94FF-74241B56F309}">
  <sheetPr>
    <tabColor theme="0"/>
  </sheetPr>
  <dimension ref="B1:AH120"/>
  <sheetViews>
    <sheetView topLeftCell="W4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3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132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133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35"/>
      <c r="I11" s="36"/>
      <c r="J11" s="37">
        <f>SUM(H11:I11)</f>
        <v>0</v>
      </c>
      <c r="K11" s="32"/>
      <c r="L11" s="35">
        <f>D11-H11</f>
        <v>0</v>
      </c>
      <c r="M11" s="37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6515445</v>
      </c>
    </row>
    <row r="12" spans="2:34" x14ac:dyDescent="0.3">
      <c r="B12" s="16">
        <v>1.2</v>
      </c>
      <c r="C12" s="17" t="s">
        <v>18</v>
      </c>
      <c r="D12" s="41"/>
      <c r="E12" s="40"/>
      <c r="F12" s="42">
        <f>SUM(D12:E12)</f>
        <v>0</v>
      </c>
      <c r="G12" s="32"/>
      <c r="H12" s="41"/>
      <c r="I12" s="40"/>
      <c r="J12" s="42">
        <f>SUM(H12:I12)</f>
        <v>0</v>
      </c>
      <c r="K12" s="32"/>
      <c r="L12" s="41">
        <f>D12-H12</f>
        <v>0</v>
      </c>
      <c r="M12" s="42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-4831768</v>
      </c>
    </row>
    <row r="13" spans="2:34" x14ac:dyDescent="0.3">
      <c r="B13" s="10">
        <v>1.3</v>
      </c>
      <c r="C13" s="11" t="s">
        <v>19</v>
      </c>
      <c r="D13" s="46">
        <v>50000</v>
      </c>
      <c r="E13" s="45"/>
      <c r="F13" s="47">
        <f>SUM(D13:E13)</f>
        <v>50000</v>
      </c>
      <c r="G13" s="32"/>
      <c r="H13" s="46"/>
      <c r="I13" s="45">
        <v>50000</v>
      </c>
      <c r="J13" s="47">
        <f>SUM(H13:I13)</f>
        <v>50000</v>
      </c>
      <c r="K13" s="32"/>
      <c r="L13" s="46">
        <f>D13-H13</f>
        <v>50000</v>
      </c>
      <c r="M13" s="47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>
        <f>I13</f>
        <v>50000</v>
      </c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ref="F14:F26" si="0">SUM(D14:E14)</f>
        <v>0</v>
      </c>
      <c r="G14" s="32"/>
      <c r="H14" s="41"/>
      <c r="I14" s="40"/>
      <c r="J14" s="42">
        <f t="shared" ref="J14:J26" si="1">SUM(H14:I14)</f>
        <v>0</v>
      </c>
      <c r="K14" s="32"/>
      <c r="L14" s="41">
        <f t="shared" ref="L14:L26" si="2">D14-H14</f>
        <v>0</v>
      </c>
      <c r="M14" s="42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6">
        <v>121748804</v>
      </c>
      <c r="E15" s="45"/>
      <c r="F15" s="47">
        <f t="shared" si="0"/>
        <v>121748804</v>
      </c>
      <c r="G15" s="32"/>
      <c r="H15" s="46">
        <v>117079281</v>
      </c>
      <c r="I15" s="45">
        <v>4669523</v>
      </c>
      <c r="J15" s="47">
        <f t="shared" si="1"/>
        <v>121748804</v>
      </c>
      <c r="K15" s="32"/>
      <c r="L15" s="46">
        <f t="shared" si="2"/>
        <v>4669523</v>
      </c>
      <c r="M15" s="47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>
        <f>I15</f>
        <v>4669523</v>
      </c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41"/>
      <c r="E16" s="40"/>
      <c r="F16" s="42">
        <f t="shared" si="0"/>
        <v>0</v>
      </c>
      <c r="G16" s="32"/>
      <c r="H16" s="41"/>
      <c r="I16" s="40"/>
      <c r="J16" s="42">
        <f t="shared" si="1"/>
        <v>0</v>
      </c>
      <c r="K16" s="32"/>
      <c r="L16" s="41">
        <f t="shared" si="2"/>
        <v>0</v>
      </c>
      <c r="M16" s="42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>
        <v>22347417</v>
      </c>
      <c r="E18" s="40"/>
      <c r="F18" s="42">
        <f t="shared" si="0"/>
        <v>22347417</v>
      </c>
      <c r="G18" s="32"/>
      <c r="H18" s="41">
        <v>20201281</v>
      </c>
      <c r="I18" s="40">
        <v>2146136</v>
      </c>
      <c r="J18" s="42">
        <f t="shared" si="1"/>
        <v>22347417</v>
      </c>
      <c r="K18" s="32"/>
      <c r="L18" s="41">
        <f t="shared" si="2"/>
        <v>2146136</v>
      </c>
      <c r="M18" s="42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>
        <f>I18</f>
        <v>2146136</v>
      </c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 t="shared" si="2"/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>
        <v>1739361</v>
      </c>
      <c r="E20" s="91">
        <f>8108810-1739361</f>
        <v>6369449</v>
      </c>
      <c r="F20" s="42">
        <f t="shared" si="0"/>
        <v>8108810</v>
      </c>
      <c r="G20" s="32"/>
      <c r="H20" s="41">
        <v>1593365</v>
      </c>
      <c r="I20" s="40"/>
      <c r="J20" s="42">
        <f t="shared" si="1"/>
        <v>1593365</v>
      </c>
      <c r="K20" s="32"/>
      <c r="L20" s="41">
        <f t="shared" si="2"/>
        <v>145996</v>
      </c>
      <c r="M20" s="42">
        <f t="shared" si="3"/>
        <v>6515445</v>
      </c>
      <c r="N20" s="32"/>
      <c r="O20" s="41"/>
      <c r="P20" s="40"/>
      <c r="Q20" s="42"/>
      <c r="R20" s="32"/>
      <c r="S20" s="18"/>
      <c r="T20" s="19">
        <f>E20</f>
        <v>6369449</v>
      </c>
      <c r="U20" s="19"/>
      <c r="V20" s="19"/>
      <c r="W20" s="19"/>
      <c r="X20" s="19"/>
      <c r="Y20" s="20"/>
      <c r="Z20" s="15"/>
      <c r="AA20" s="18"/>
      <c r="AB20" s="19"/>
      <c r="AC20" s="19">
        <f>M20</f>
        <v>6515445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>
        <v>4831768</v>
      </c>
      <c r="I26" s="40"/>
      <c r="J26" s="42">
        <f t="shared" si="1"/>
        <v>4831768</v>
      </c>
      <c r="K26" s="32"/>
      <c r="L26" s="41">
        <f t="shared" si="2"/>
        <v>-4831768</v>
      </c>
      <c r="M26" s="42">
        <f t="shared" si="3"/>
        <v>-4831768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>
        <f>M26</f>
        <v>-4831768</v>
      </c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145885582</v>
      </c>
      <c r="E28" s="49">
        <f>SUM(E11:E26)</f>
        <v>6369449</v>
      </c>
      <c r="F28" s="50">
        <f>SUM(F11:F26)</f>
        <v>152255031</v>
      </c>
      <c r="G28" s="32"/>
      <c r="H28" s="51">
        <f>SUM(H11:H26)</f>
        <v>143705695</v>
      </c>
      <c r="I28" s="49">
        <f>SUM(I11:I26)</f>
        <v>6865659</v>
      </c>
      <c r="J28" s="50">
        <f>SUM(J11:J26)</f>
        <v>150571354</v>
      </c>
      <c r="K28" s="32"/>
      <c r="L28" s="51">
        <f>SUM(L11:L26)</f>
        <v>2179887</v>
      </c>
      <c r="M28" s="50">
        <f>SUM(M11:M26)</f>
        <v>1683677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6369449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6865659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6515445</v>
      </c>
      <c r="AD28" s="49">
        <f t="shared" si="5"/>
        <v>-4831768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>
        <v>3410719</v>
      </c>
      <c r="E31" s="36"/>
      <c r="F31" s="37">
        <f>SUM(D31:E31)</f>
        <v>3410719</v>
      </c>
      <c r="G31" s="32"/>
      <c r="H31" s="35">
        <v>39530899</v>
      </c>
      <c r="I31" s="36"/>
      <c r="J31" s="37">
        <f>SUM(H31:I31)</f>
        <v>39530899</v>
      </c>
      <c r="K31" s="32"/>
      <c r="L31" s="35">
        <f>D31-H31</f>
        <v>-36120180</v>
      </c>
      <c r="M31" s="37">
        <f>F31-J31</f>
        <v>-36120180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>
        <f>M31</f>
        <v>-36120180</v>
      </c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>
        <v>19697600</v>
      </c>
      <c r="E32" s="40"/>
      <c r="F32" s="42">
        <f>SUM(D32:E32)</f>
        <v>19697600</v>
      </c>
      <c r="G32" s="32"/>
      <c r="H32" s="41"/>
      <c r="I32" s="40">
        <f>-I36</f>
        <v>19697600</v>
      </c>
      <c r="J32" s="42">
        <f>SUM(H32:I32)</f>
        <v>19697600</v>
      </c>
      <c r="K32" s="32"/>
      <c r="L32" s="41">
        <f>D32-H32</f>
        <v>19697600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>
        <f>I32</f>
        <v>19697600</v>
      </c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-40230829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/>
      <c r="I34" s="40"/>
      <c r="J34" s="42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>
        <v>19697600</v>
      </c>
      <c r="I36" s="40">
        <f>-H36</f>
        <v>-19697600</v>
      </c>
      <c r="J36" s="42">
        <f t="shared" si="7"/>
        <v>0</v>
      </c>
      <c r="K36" s="32"/>
      <c r="L36" s="41">
        <f t="shared" si="8"/>
        <v>-19697600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>
        <f>I36</f>
        <v>-19697600</v>
      </c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>
        <v>4110649</v>
      </c>
      <c r="I41" s="45"/>
      <c r="J41" s="47">
        <f t="shared" si="7"/>
        <v>4110649</v>
      </c>
      <c r="K41" s="32"/>
      <c r="L41" s="46">
        <f t="shared" si="8"/>
        <v>-4110649</v>
      </c>
      <c r="M41" s="47">
        <f t="shared" si="9"/>
        <v>-4110649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>
        <f>M41</f>
        <v>-4110649</v>
      </c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23108319</v>
      </c>
      <c r="E42" s="49">
        <f>SUM(E31:E41)</f>
        <v>0</v>
      </c>
      <c r="F42" s="50">
        <f>SUM(F31:F41)</f>
        <v>23108319</v>
      </c>
      <c r="G42" s="32"/>
      <c r="H42" s="51">
        <f>SUM(H31:H41)</f>
        <v>63339148</v>
      </c>
      <c r="I42" s="49">
        <f>SUM(I31:I41)</f>
        <v>0</v>
      </c>
      <c r="J42" s="50">
        <f>SUM(J31:J41)</f>
        <v>63339148</v>
      </c>
      <c r="K42" s="32"/>
      <c r="L42" s="51">
        <f>SUM(L31:L41)</f>
        <v>-40230829</v>
      </c>
      <c r="M42" s="50">
        <f>SUM(M31:M41)</f>
        <v>-40230829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-40230829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41"/>
      <c r="I48" s="40"/>
      <c r="J48" s="42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6"/>
      <c r="I49" s="45"/>
      <c r="J49" s="47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 t="shared" ref="E50:F50" si="16">SUM(E45:E49)</f>
        <v>0</v>
      </c>
      <c r="F50" s="50">
        <f t="shared" si="16"/>
        <v>0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0</v>
      </c>
      <c r="M50" s="50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>
        <v>1157475</v>
      </c>
      <c r="E61" s="96"/>
      <c r="F61" s="37">
        <f>SUM(D61:E61)</f>
        <v>1157475</v>
      </c>
      <c r="G61" s="32"/>
      <c r="H61" s="35">
        <v>1157475</v>
      </c>
      <c r="I61" s="36"/>
      <c r="J61" s="37">
        <f>SUM(H61:I61)</f>
        <v>1157475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42">
        <f>SUM(D62:E62)</f>
        <v>0</v>
      </c>
      <c r="G62" s="32"/>
      <c r="H62" s="41"/>
      <c r="I62" s="40"/>
      <c r="J62" s="42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47">
        <f>SUM(D63:E63)</f>
        <v>0</v>
      </c>
      <c r="G63" s="32"/>
      <c r="H63" s="46"/>
      <c r="I63" s="45"/>
      <c r="J63" s="47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42">
        <f t="shared" ref="F64" si="28">SUM(D64:E64)</f>
        <v>0</v>
      </c>
      <c r="G64" s="32"/>
      <c r="H64" s="41"/>
      <c r="I64" s="40"/>
      <c r="J64" s="42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192"/>
      <c r="I65" s="193"/>
      <c r="J65" s="194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1157475</v>
      </c>
      <c r="E66" s="103">
        <f t="shared" ref="E66:F66" si="32">SUM(E61:E64)</f>
        <v>0</v>
      </c>
      <c r="F66" s="104">
        <f t="shared" si="32"/>
        <v>1157475</v>
      </c>
      <c r="G66" s="32"/>
      <c r="H66" s="48">
        <f t="shared" ref="H66:J66" si="33">SUM(H61:H64)</f>
        <v>1157475</v>
      </c>
      <c r="I66" s="103">
        <f t="shared" si="33"/>
        <v>0</v>
      </c>
      <c r="J66" s="104">
        <f t="shared" si="33"/>
        <v>1157475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53946965</v>
      </c>
      <c r="E75" s="55"/>
      <c r="F75" s="37">
        <f>SUM(D75:E75)</f>
        <v>53946965</v>
      </c>
      <c r="G75" s="32"/>
      <c r="H75" s="35">
        <v>52168892</v>
      </c>
      <c r="I75" s="36">
        <v>1778073</v>
      </c>
      <c r="J75" s="37">
        <f>SUM(H75:I75)</f>
        <v>53946965</v>
      </c>
      <c r="K75" s="32"/>
      <c r="L75" s="35">
        <f>D75-H75</f>
        <v>1778073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>
        <f>I75</f>
        <v>1778073</v>
      </c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53946965</v>
      </c>
      <c r="E78" s="49">
        <f t="shared" ref="E78:F78" si="40">SUM(E75:E76)</f>
        <v>0</v>
      </c>
      <c r="F78" s="50">
        <f t="shared" si="40"/>
        <v>53946965</v>
      </c>
      <c r="G78" s="32"/>
      <c r="H78" s="51">
        <f t="shared" ref="H78:J78" si="41">SUM(H75:H76)</f>
        <v>52168892</v>
      </c>
      <c r="I78" s="49">
        <f t="shared" si="41"/>
        <v>1778073</v>
      </c>
      <c r="J78" s="50">
        <f t="shared" si="41"/>
        <v>53946965</v>
      </c>
      <c r="K78" s="32"/>
      <c r="L78" s="51">
        <f t="shared" ref="L78:M78" si="42">SUM(L75:L76)</f>
        <v>1778073</v>
      </c>
      <c r="M78" s="50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1778073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37">
        <f>SUM(D93:E93)</f>
        <v>0</v>
      </c>
      <c r="G93" s="32"/>
      <c r="H93" s="35">
        <v>64400</v>
      </c>
      <c r="I93" s="36"/>
      <c r="J93" s="37">
        <f>SUM(H93:I93)</f>
        <v>64400</v>
      </c>
      <c r="K93" s="32"/>
      <c r="L93" s="54">
        <f>D93-H93</f>
        <v>-64400</v>
      </c>
      <c r="M93" s="98">
        <f>F93-J93</f>
        <v>-64400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>
        <f>M93</f>
        <v>-64400</v>
      </c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42">
        <f>SUM(D94:E94)</f>
        <v>0</v>
      </c>
      <c r="G94" s="32"/>
      <c r="H94" s="41"/>
      <c r="I94" s="40"/>
      <c r="J94" s="42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-7440080</v>
      </c>
    </row>
    <row r="95" spans="2:34" x14ac:dyDescent="0.3">
      <c r="B95" s="10">
        <v>15.3</v>
      </c>
      <c r="C95" s="43" t="s">
        <v>39</v>
      </c>
      <c r="D95" s="44"/>
      <c r="E95" s="101"/>
      <c r="F95" s="47">
        <f>SUM(D95:E95)</f>
        <v>0</v>
      </c>
      <c r="G95" s="32"/>
      <c r="H95" s="46">
        <v>7375680</v>
      </c>
      <c r="I95" s="45"/>
      <c r="J95" s="47">
        <f>SUM(H95:I95)</f>
        <v>7375680</v>
      </c>
      <c r="K95" s="32"/>
      <c r="L95" s="44">
        <f>D95-H95</f>
        <v>-7375680</v>
      </c>
      <c r="M95" s="102">
        <f>F95-J95</f>
        <v>-7375680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>
        <f>M95</f>
        <v>-7375680</v>
      </c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192"/>
      <c r="I96" s="193"/>
      <c r="J96" s="194"/>
      <c r="K96" s="32"/>
      <c r="L96" s="226"/>
      <c r="M96" s="228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7440080</v>
      </c>
      <c r="I97" s="103">
        <f>SUM(I93:I95)</f>
        <v>0</v>
      </c>
      <c r="J97" s="104">
        <f>SUM(J93:J95)</f>
        <v>7440080</v>
      </c>
      <c r="K97" s="32"/>
      <c r="L97" s="48">
        <f>SUM(L93:L95)</f>
        <v>-7440080</v>
      </c>
      <c r="M97" s="104">
        <f>SUM(M93:M95)</f>
        <v>-7440080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-7440080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37">
        <f>SUM(D100:E100)</f>
        <v>0</v>
      </c>
      <c r="G100" s="32"/>
      <c r="H100" s="35"/>
      <c r="I100" s="36"/>
      <c r="J100" s="37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42">
        <f>SUM(D101:E101)</f>
        <v>0</v>
      </c>
      <c r="G101" s="32"/>
      <c r="H101" s="41"/>
      <c r="I101" s="40"/>
      <c r="J101" s="42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224098341</v>
      </c>
      <c r="E110" s="66">
        <f t="shared" ref="E110:AF110" si="54">SUM(E28,E42,E50,E58,E66,E72,E78,E90,E97,E103,E84,E108)</f>
        <v>6369449</v>
      </c>
      <c r="F110" s="66">
        <f t="shared" si="54"/>
        <v>230467790</v>
      </c>
      <c r="G110" s="32"/>
      <c r="H110" s="66">
        <f t="shared" si="54"/>
        <v>267811290</v>
      </c>
      <c r="I110" s="66">
        <f t="shared" si="54"/>
        <v>8643732</v>
      </c>
      <c r="J110" s="66">
        <f t="shared" si="54"/>
        <v>276455022</v>
      </c>
      <c r="K110" s="32"/>
      <c r="L110" s="66">
        <f t="shared" si="54"/>
        <v>-43712949</v>
      </c>
      <c r="M110" s="66">
        <f t="shared" si="54"/>
        <v>-45987232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6369449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8643732</v>
      </c>
      <c r="Y110" s="66">
        <f t="shared" si="54"/>
        <v>0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6515445</v>
      </c>
      <c r="AD110" s="66">
        <f t="shared" si="54"/>
        <v>-52502677</v>
      </c>
      <c r="AE110" s="66">
        <f t="shared" si="54"/>
        <v>0</v>
      </c>
      <c r="AF110" s="66">
        <f t="shared" si="54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>
        <v>0</v>
      </c>
      <c r="I114" s="71">
        <v>0</v>
      </c>
      <c r="J114" s="107">
        <f>H114+I114</f>
        <v>0</v>
      </c>
    </row>
    <row r="115" spans="2:10" ht="15" thickBot="1" x14ac:dyDescent="0.35">
      <c r="B115" s="68">
        <v>9.1999999999999993</v>
      </c>
      <c r="C115" s="69" t="s">
        <v>88</v>
      </c>
      <c r="H115" s="73">
        <v>1740000</v>
      </c>
      <c r="I115" s="74">
        <v>0</v>
      </c>
      <c r="J115" s="108">
        <f>H115+I115</f>
        <v>1740000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>
        <v>0</v>
      </c>
      <c r="I117" s="71"/>
      <c r="J117" s="107"/>
    </row>
    <row r="118" spans="2:10" ht="15" thickBot="1" x14ac:dyDescent="0.35">
      <c r="B118" s="68">
        <v>10.199999999999999</v>
      </c>
      <c r="C118" s="69" t="s">
        <v>91</v>
      </c>
      <c r="H118" s="73">
        <v>0</v>
      </c>
      <c r="I118" s="74"/>
      <c r="J118" s="108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>
        <v>0</v>
      </c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5138C-FFB2-487E-B056-8CD72099D556}">
  <sheetPr>
    <tabColor theme="0"/>
  </sheetPr>
  <dimension ref="B1:AH132"/>
  <sheetViews>
    <sheetView topLeftCell="W12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5.88671875" customWidth="1"/>
    <col min="5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4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134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135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35"/>
      <c r="I11" s="36"/>
      <c r="J11" s="37">
        <f>SUM(H11:I11)</f>
        <v>0</v>
      </c>
      <c r="K11" s="32"/>
      <c r="L11" s="35">
        <f>D11-H11</f>
        <v>0</v>
      </c>
      <c r="M11" s="37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1710507</v>
      </c>
    </row>
    <row r="12" spans="2:34" x14ac:dyDescent="0.3">
      <c r="B12" s="16">
        <v>1.2</v>
      </c>
      <c r="C12" s="17" t="s">
        <v>18</v>
      </c>
      <c r="D12" s="41">
        <v>94318109</v>
      </c>
      <c r="E12" s="40"/>
      <c r="F12" s="42">
        <f>SUM(D12:E12)</f>
        <v>94318109</v>
      </c>
      <c r="G12" s="32"/>
      <c r="H12" s="41">
        <v>94318109</v>
      </c>
      <c r="I12" s="40"/>
      <c r="J12" s="42">
        <f>SUM(H12:I12)</f>
        <v>94318109</v>
      </c>
      <c r="K12" s="32"/>
      <c r="L12" s="41">
        <f>D12-H12</f>
        <v>0</v>
      </c>
      <c r="M12" s="42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-1573641</v>
      </c>
    </row>
    <row r="13" spans="2:34" x14ac:dyDescent="0.3">
      <c r="B13" s="10">
        <v>1.3</v>
      </c>
      <c r="C13" s="11" t="s">
        <v>19</v>
      </c>
      <c r="D13" s="46">
        <v>301717491</v>
      </c>
      <c r="E13" s="47"/>
      <c r="F13" s="47">
        <f>SUM(D13:E13)</f>
        <v>301717491</v>
      </c>
      <c r="G13" s="32"/>
      <c r="H13" s="46">
        <v>301717491</v>
      </c>
      <c r="I13" s="45"/>
      <c r="J13" s="47">
        <f>SUM(H13:I13)</f>
        <v>301717491</v>
      </c>
      <c r="K13" s="32"/>
      <c r="L13" s="46">
        <f>D13-H13</f>
        <v>0</v>
      </c>
      <c r="M13" s="47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ref="F14:F26" si="0">SUM(D14:E14)</f>
        <v>0</v>
      </c>
      <c r="G14" s="32"/>
      <c r="H14" s="41"/>
      <c r="I14" s="40"/>
      <c r="J14" s="42">
        <f t="shared" ref="J14:J26" si="1">SUM(H14:I14)</f>
        <v>0</v>
      </c>
      <c r="K14" s="32"/>
      <c r="L14" s="41">
        <f t="shared" ref="L14:L26" si="2">D14-H14</f>
        <v>0</v>
      </c>
      <c r="M14" s="42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6">
        <v>256522479</v>
      </c>
      <c r="E15" s="45"/>
      <c r="F15" s="47">
        <f t="shared" si="0"/>
        <v>256522479</v>
      </c>
      <c r="G15" s="32"/>
      <c r="H15" s="46">
        <v>258096120</v>
      </c>
      <c r="I15" s="45"/>
      <c r="J15" s="47">
        <f t="shared" si="1"/>
        <v>258096120</v>
      </c>
      <c r="K15" s="32"/>
      <c r="L15" s="46">
        <f t="shared" si="2"/>
        <v>-1573641</v>
      </c>
      <c r="M15" s="47">
        <f t="shared" si="3"/>
        <v>-1573641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>
        <f>M15</f>
        <v>-1573641</v>
      </c>
      <c r="AE15" s="22"/>
      <c r="AF15" s="23"/>
    </row>
    <row r="16" spans="2:34" x14ac:dyDescent="0.3">
      <c r="B16" s="16">
        <v>1.6</v>
      </c>
      <c r="C16" s="17" t="s">
        <v>22</v>
      </c>
      <c r="D16" s="41">
        <v>722378</v>
      </c>
      <c r="E16" s="40"/>
      <c r="F16" s="42">
        <f t="shared" si="0"/>
        <v>722378</v>
      </c>
      <c r="G16" s="32"/>
      <c r="H16" s="41">
        <v>722378</v>
      </c>
      <c r="I16" s="40"/>
      <c r="J16" s="42">
        <f t="shared" si="1"/>
        <v>722378</v>
      </c>
      <c r="K16" s="32"/>
      <c r="L16" s="41">
        <f t="shared" si="2"/>
        <v>0</v>
      </c>
      <c r="M16" s="42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41">
        <v>686431</v>
      </c>
      <c r="E18" s="40"/>
      <c r="F18" s="42">
        <f t="shared" si="0"/>
        <v>686431</v>
      </c>
      <c r="G18" s="32"/>
      <c r="H18" s="41">
        <v>353220</v>
      </c>
      <c r="I18" s="40"/>
      <c r="J18" s="42">
        <f t="shared" si="1"/>
        <v>353220</v>
      </c>
      <c r="K18" s="32"/>
      <c r="L18" s="41">
        <f t="shared" si="2"/>
        <v>333211</v>
      </c>
      <c r="M18" s="42">
        <f t="shared" si="3"/>
        <v>333211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>
        <f>M18</f>
        <v>333211</v>
      </c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>D19-H19</f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41">
        <v>3279278</v>
      </c>
      <c r="E20" s="40">
        <f>3918229-3279278</f>
        <v>638951</v>
      </c>
      <c r="F20" s="42">
        <f>SUM(D20:E20)</f>
        <v>3918229</v>
      </c>
      <c r="G20" s="32"/>
      <c r="H20" s="41">
        <v>2540933</v>
      </c>
      <c r="I20" s="40"/>
      <c r="J20" s="42">
        <f t="shared" si="1"/>
        <v>2540933</v>
      </c>
      <c r="K20" s="32"/>
      <c r="L20" s="41">
        <f>D20-H20</f>
        <v>738345</v>
      </c>
      <c r="M20" s="42">
        <f t="shared" si="3"/>
        <v>1377296</v>
      </c>
      <c r="N20" s="32"/>
      <c r="O20" s="41"/>
      <c r="P20" s="40"/>
      <c r="Q20" s="42"/>
      <c r="R20" s="32"/>
      <c r="S20" s="18"/>
      <c r="T20" s="19">
        <f>E20</f>
        <v>638951</v>
      </c>
      <c r="U20" s="19"/>
      <c r="V20" s="19"/>
      <c r="W20" s="19"/>
      <c r="X20" s="19"/>
      <c r="Y20" s="20"/>
      <c r="Z20" s="15"/>
      <c r="AA20" s="18"/>
      <c r="AB20" s="19"/>
      <c r="AC20" s="19">
        <f>M20</f>
        <v>1377296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/>
      <c r="I26" s="40"/>
      <c r="J26" s="42">
        <f t="shared" si="1"/>
        <v>0</v>
      </c>
      <c r="K26" s="32"/>
      <c r="L26" s="41">
        <f t="shared" si="2"/>
        <v>0</v>
      </c>
      <c r="M26" s="42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657246166</v>
      </c>
      <c r="E28" s="49">
        <f>SUM(E11:E26)</f>
        <v>638951</v>
      </c>
      <c r="F28" s="50">
        <f>SUM(F11:F26)</f>
        <v>657885117</v>
      </c>
      <c r="G28" s="32"/>
      <c r="H28" s="51">
        <f>SUM(H11:H26)</f>
        <v>657748251</v>
      </c>
      <c r="I28" s="49">
        <f>SUM(I11:I26)</f>
        <v>0</v>
      </c>
      <c r="J28" s="50">
        <f>SUM(J11:J26)</f>
        <v>657748251</v>
      </c>
      <c r="K28" s="32"/>
      <c r="L28" s="51">
        <f>SUM(L11:L26)</f>
        <v>-502085</v>
      </c>
      <c r="M28" s="50">
        <f>SUM(M11:M26)</f>
        <v>136866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638951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1710507</v>
      </c>
      <c r="AD28" s="49">
        <f t="shared" si="5"/>
        <v>-1573641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37">
        <f>SUM(D31:E31)</f>
        <v>0</v>
      </c>
      <c r="G31" s="32"/>
      <c r="H31" s="35"/>
      <c r="I31" s="36"/>
      <c r="J31" s="37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>
        <v>3160560</v>
      </c>
      <c r="E32" s="40"/>
      <c r="F32" s="42">
        <f>SUM(D32:E32)</f>
        <v>3160560</v>
      </c>
      <c r="G32" s="32"/>
      <c r="H32" s="41">
        <v>3160560</v>
      </c>
      <c r="I32" s="40"/>
      <c r="J32" s="42">
        <f>SUM(H32:I32)</f>
        <v>3160560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-42800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>
        <v>42800</v>
      </c>
      <c r="I34" s="40"/>
      <c r="J34" s="42">
        <f t="shared" ref="J34:J41" si="7">SUM(H34:I34)</f>
        <v>42800</v>
      </c>
      <c r="K34" s="32"/>
      <c r="L34" s="41">
        <f t="shared" ref="L34:L41" si="8">D34-H34</f>
        <v>-42800</v>
      </c>
      <c r="M34" s="42">
        <f t="shared" ref="M34:M41" si="9">F34-J34</f>
        <v>-42800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>
        <f>M34</f>
        <v>-42800</v>
      </c>
    </row>
    <row r="35" spans="2:34" x14ac:dyDescent="0.3">
      <c r="B35" s="25">
        <v>2.6</v>
      </c>
      <c r="C35" s="43" t="s">
        <v>46</v>
      </c>
      <c r="D35" s="46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3160560</v>
      </c>
      <c r="E42" s="49">
        <f>SUM(E31:E41)</f>
        <v>0</v>
      </c>
      <c r="F42" s="50">
        <f>SUM(F31:F41)</f>
        <v>3160560</v>
      </c>
      <c r="G42" s="32"/>
      <c r="H42" s="51">
        <f>SUM(H31:H41)</f>
        <v>3203360</v>
      </c>
      <c r="I42" s="49">
        <f>SUM(I31:I41)</f>
        <v>0</v>
      </c>
      <c r="J42" s="50">
        <f>SUM(J31:J41)</f>
        <v>3203360</v>
      </c>
      <c r="K42" s="32"/>
      <c r="L42" s="51">
        <f>SUM(L31:L41)</f>
        <v>-42800</v>
      </c>
      <c r="M42" s="50">
        <f>SUM(M31:M41)</f>
        <v>-42800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-42800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41"/>
      <c r="I48" s="40"/>
      <c r="J48" s="42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6"/>
      <c r="I49" s="45"/>
      <c r="J49" s="47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 t="shared" ref="E50:F50" si="16">SUM(E45:E49)</f>
        <v>0</v>
      </c>
      <c r="F50" s="50">
        <f t="shared" si="16"/>
        <v>0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0</v>
      </c>
      <c r="M50" s="50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>
        <v>7555155</v>
      </c>
      <c r="E61" s="96"/>
      <c r="F61" s="37">
        <f>SUM(D61:E61)</f>
        <v>7555155</v>
      </c>
      <c r="G61" s="97"/>
      <c r="H61" s="54">
        <v>7555155</v>
      </c>
      <c r="I61" s="96"/>
      <c r="J61" s="37">
        <f>SUM(H61:I61)</f>
        <v>7555155</v>
      </c>
      <c r="K61" s="97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42">
        <f>SUM(D62:E62)</f>
        <v>0</v>
      </c>
      <c r="G62" s="97"/>
      <c r="H62" s="39"/>
      <c r="I62" s="99"/>
      <c r="J62" s="42">
        <f>SUM(H62:I62)</f>
        <v>0</v>
      </c>
      <c r="K62" s="97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47">
        <f>SUM(D63:E63)</f>
        <v>0</v>
      </c>
      <c r="G63" s="97"/>
      <c r="H63" s="44"/>
      <c r="I63" s="101"/>
      <c r="J63" s="47">
        <f>SUM(H63:I63)</f>
        <v>0</v>
      </c>
      <c r="K63" s="97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42">
        <f t="shared" ref="F64" si="28">SUM(D64:E64)</f>
        <v>0</v>
      </c>
      <c r="G64" s="97"/>
      <c r="H64" s="39"/>
      <c r="I64" s="99"/>
      <c r="J64" s="42">
        <f t="shared" ref="J64" si="29">SUM(H64:I64)</f>
        <v>0</v>
      </c>
      <c r="K64" s="97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97"/>
      <c r="H65" s="226"/>
      <c r="I65" s="227"/>
      <c r="J65" s="228"/>
      <c r="K65" s="97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7555155</v>
      </c>
      <c r="E66" s="103">
        <f t="shared" ref="E66:F66" si="32">SUM(E61:E64)</f>
        <v>0</v>
      </c>
      <c r="F66" s="104">
        <f t="shared" si="32"/>
        <v>7555155</v>
      </c>
      <c r="G66" s="97"/>
      <c r="H66" s="48">
        <f t="shared" ref="H66:J66" si="33">SUM(H61:H64)</f>
        <v>7555155</v>
      </c>
      <c r="I66" s="103">
        <f t="shared" si="33"/>
        <v>0</v>
      </c>
      <c r="J66" s="104">
        <f t="shared" si="33"/>
        <v>7555155</v>
      </c>
      <c r="K66" s="97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>
        <v>685836</v>
      </c>
      <c r="E69" s="36"/>
      <c r="F69" s="37">
        <f>SUM(D69:E69)</f>
        <v>685836</v>
      </c>
      <c r="G69" s="32"/>
      <c r="H69" s="35">
        <v>535859</v>
      </c>
      <c r="I69" s="36"/>
      <c r="J69" s="37">
        <f>SUM(H69:I69)</f>
        <v>535859</v>
      </c>
      <c r="K69" s="32"/>
      <c r="L69" s="35">
        <f>D69-H69</f>
        <v>149977</v>
      </c>
      <c r="M69" s="37">
        <f>F69-J69</f>
        <v>149977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>
        <f>M69</f>
        <v>149977</v>
      </c>
      <c r="AH69" s="15">
        <f>SUMIF(M69:M70,"&gt;0")</f>
        <v>149977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685836</v>
      </c>
      <c r="E72" s="49">
        <f t="shared" ref="E72:F72" si="36">SUM(E69:E70)</f>
        <v>0</v>
      </c>
      <c r="F72" s="50">
        <f t="shared" si="36"/>
        <v>685836</v>
      </c>
      <c r="G72" s="32"/>
      <c r="H72" s="51">
        <f t="shared" ref="H72:J72" si="37">SUM(H69:H70)</f>
        <v>535859</v>
      </c>
      <c r="I72" s="49">
        <f t="shared" si="37"/>
        <v>0</v>
      </c>
      <c r="J72" s="50">
        <f t="shared" si="37"/>
        <v>535859</v>
      </c>
      <c r="K72" s="32"/>
      <c r="L72" s="51">
        <f t="shared" ref="L72:M72" si="38">SUM(L69:L70)</f>
        <v>149977</v>
      </c>
      <c r="M72" s="50">
        <f t="shared" si="38"/>
        <v>149977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149977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250551977</v>
      </c>
      <c r="E75" s="36"/>
      <c r="F75" s="37">
        <f>SUM(D75:E75)</f>
        <v>250551977</v>
      </c>
      <c r="G75" s="32"/>
      <c r="H75" s="35">
        <v>255748260</v>
      </c>
      <c r="I75" s="36"/>
      <c r="J75" s="37">
        <f>SUM(H75:I75)</f>
        <v>255748260</v>
      </c>
      <c r="K75" s="32"/>
      <c r="L75" s="35">
        <f>D75-H75</f>
        <v>-5196283</v>
      </c>
      <c r="M75" s="37">
        <f>F75-J75</f>
        <v>-5196283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>
        <f>M75</f>
        <v>-5196283</v>
      </c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-5196283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250551977</v>
      </c>
      <c r="E78" s="49">
        <f t="shared" ref="E78:F78" si="40">SUM(E75:E76)</f>
        <v>0</v>
      </c>
      <c r="F78" s="50">
        <f t="shared" si="40"/>
        <v>250551977</v>
      </c>
      <c r="G78" s="32"/>
      <c r="H78" s="51">
        <f t="shared" ref="H78:J78" si="41">SUM(H75:H76)</f>
        <v>255748260</v>
      </c>
      <c r="I78" s="49">
        <f t="shared" si="41"/>
        <v>0</v>
      </c>
      <c r="J78" s="50">
        <f t="shared" si="41"/>
        <v>255748260</v>
      </c>
      <c r="K78" s="32"/>
      <c r="L78" s="51">
        <f t="shared" ref="L78:M78" si="42">SUM(L75:L76)</f>
        <v>-5196283</v>
      </c>
      <c r="M78" s="50">
        <f t="shared" si="42"/>
        <v>-5196283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-5196283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36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36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37">
        <f>SUM(D93:E93)</f>
        <v>0</v>
      </c>
      <c r="G93" s="97"/>
      <c r="H93" s="54"/>
      <c r="I93" s="96"/>
      <c r="J93" s="37">
        <f>SUM(H93:I93)</f>
        <v>0</v>
      </c>
      <c r="K93" s="97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42">
        <f>SUM(D94:E94)</f>
        <v>0</v>
      </c>
      <c r="G94" s="97"/>
      <c r="H94" s="39"/>
      <c r="I94" s="99"/>
      <c r="J94" s="42">
        <f>SUM(H94:I94)</f>
        <v>0</v>
      </c>
      <c r="K94" s="97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47">
        <f>SUM(D95:E95)</f>
        <v>0</v>
      </c>
      <c r="G95" s="97"/>
      <c r="H95" s="44"/>
      <c r="I95" s="101"/>
      <c r="J95" s="47">
        <f>SUM(H95:I95)</f>
        <v>0</v>
      </c>
      <c r="K95" s="97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97"/>
      <c r="H96" s="226"/>
      <c r="I96" s="227"/>
      <c r="J96" s="228"/>
      <c r="K96" s="97"/>
      <c r="L96" s="226"/>
      <c r="M96" s="228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97"/>
      <c r="H97" s="48">
        <f>SUM(H93:H95)</f>
        <v>0</v>
      </c>
      <c r="I97" s="103">
        <f>SUM(I93:I95)</f>
        <v>0</v>
      </c>
      <c r="J97" s="104">
        <f>SUM(J93:J95)</f>
        <v>0</v>
      </c>
      <c r="K97" s="97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36"/>
      <c r="F100" s="37">
        <f>SUM(D100:E100)</f>
        <v>0</v>
      </c>
      <c r="G100" s="32"/>
      <c r="H100" s="35"/>
      <c r="I100" s="36"/>
      <c r="J100" s="37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42">
        <f>SUM(D101:E101)</f>
        <v>0</v>
      </c>
      <c r="G101" s="32"/>
      <c r="H101" s="41"/>
      <c r="I101" s="40"/>
      <c r="J101" s="42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36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919199694</v>
      </c>
      <c r="E110" s="66">
        <f t="shared" ref="E110:AF110" si="54">SUM(E28,E42,E50,E58,E66,E72,E78,E90,E97,E103,E84,E108)</f>
        <v>638951</v>
      </c>
      <c r="F110" s="66">
        <f t="shared" si="54"/>
        <v>919838645</v>
      </c>
      <c r="G110" s="32"/>
      <c r="H110" s="66">
        <f t="shared" si="54"/>
        <v>924790885</v>
      </c>
      <c r="I110" s="66">
        <f t="shared" si="54"/>
        <v>0</v>
      </c>
      <c r="J110" s="66">
        <f t="shared" si="54"/>
        <v>924790885</v>
      </c>
      <c r="K110" s="32"/>
      <c r="L110" s="66">
        <f t="shared" si="54"/>
        <v>-5591191</v>
      </c>
      <c r="M110" s="66">
        <f t="shared" si="54"/>
        <v>-4952240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638951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0</v>
      </c>
      <c r="Y110" s="66">
        <f t="shared" si="54"/>
        <v>0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1710507</v>
      </c>
      <c r="AD110" s="66">
        <f t="shared" si="54"/>
        <v>-6769924</v>
      </c>
      <c r="AE110" s="66">
        <f t="shared" si="54"/>
        <v>0</v>
      </c>
      <c r="AF110" s="66">
        <f t="shared" si="54"/>
        <v>107177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85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86">
        <v>8522601</v>
      </c>
      <c r="I115" s="74"/>
      <c r="J115" s="87">
        <f>SUM(H115:I115)</f>
        <v>8522601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  <row r="132" spans="6:6" x14ac:dyDescent="0.3">
      <c r="F132" s="32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1EF86-88D2-4328-851E-6E482FE0C654}">
  <sheetPr>
    <tabColor theme="0"/>
  </sheetPr>
  <dimension ref="B1:AH120"/>
  <sheetViews>
    <sheetView topLeftCell="W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" customWidth="1"/>
    <col min="5" max="5" width="14.33203125" customWidth="1"/>
    <col min="6" max="6" width="15.88671875" customWidth="1"/>
    <col min="7" max="7" width="1.109375" customWidth="1"/>
    <col min="8" max="8" width="18.88671875" customWidth="1"/>
    <col min="9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2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136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110248302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54"/>
      <c r="I11" s="96"/>
      <c r="J11" s="37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6768206</v>
      </c>
    </row>
    <row r="12" spans="2:34" x14ac:dyDescent="0.3">
      <c r="B12" s="16">
        <v>1.2</v>
      </c>
      <c r="C12" s="17" t="s">
        <v>18</v>
      </c>
      <c r="D12" s="39"/>
      <c r="E12" s="40"/>
      <c r="F12" s="42">
        <f>SUM(D12:E12)</f>
        <v>0</v>
      </c>
      <c r="G12" s="32"/>
      <c r="H12" s="39"/>
      <c r="I12" s="99"/>
      <c r="J12" s="42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45"/>
      <c r="F13" s="47">
        <f>SUM(D13:E13)</f>
        <v>0</v>
      </c>
      <c r="G13" s="32"/>
      <c r="H13" s="44"/>
      <c r="I13" s="101"/>
      <c r="J13" s="47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>
        <v>37568751</v>
      </c>
      <c r="E14" s="40"/>
      <c r="F14" s="42">
        <f t="shared" ref="F14:F26" si="0">SUM(D14:E14)</f>
        <v>37568751</v>
      </c>
      <c r="G14" s="32"/>
      <c r="H14" s="39">
        <v>9567098</v>
      </c>
      <c r="I14" s="99">
        <v>28000000</v>
      </c>
      <c r="J14" s="42">
        <f t="shared" ref="J14:J26" si="1">SUM(H14:I14)</f>
        <v>37567098</v>
      </c>
      <c r="K14" s="32"/>
      <c r="L14" s="39">
        <f t="shared" ref="L14:L26" si="2">D14-H14</f>
        <v>28001653</v>
      </c>
      <c r="M14" s="100">
        <f t="shared" ref="M14:M26" si="3">F14-J14</f>
        <v>1653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>
        <f>I14</f>
        <v>28000000</v>
      </c>
      <c r="Y14" s="20"/>
      <c r="Z14" s="15"/>
      <c r="AA14" s="18"/>
      <c r="AB14" s="19"/>
      <c r="AC14" s="19"/>
      <c r="AD14" s="19"/>
      <c r="AE14" s="19"/>
      <c r="AF14" s="20">
        <f>M14</f>
        <v>1653</v>
      </c>
    </row>
    <row r="15" spans="2:34" x14ac:dyDescent="0.3">
      <c r="B15" s="10">
        <v>1.5</v>
      </c>
      <c r="C15" s="11" t="s">
        <v>21</v>
      </c>
      <c r="D15" s="44">
        <v>816552</v>
      </c>
      <c r="E15" s="45"/>
      <c r="F15" s="47">
        <f t="shared" si="0"/>
        <v>816552</v>
      </c>
      <c r="G15" s="32"/>
      <c r="H15" s="44">
        <v>630320</v>
      </c>
      <c r="I15" s="101"/>
      <c r="J15" s="47">
        <f t="shared" si="1"/>
        <v>630320</v>
      </c>
      <c r="K15" s="32"/>
      <c r="L15" s="44">
        <f t="shared" si="2"/>
        <v>186232</v>
      </c>
      <c r="M15" s="102">
        <f t="shared" si="3"/>
        <v>186232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>
        <f>M15</f>
        <v>186232</v>
      </c>
    </row>
    <row r="16" spans="2:34" x14ac:dyDescent="0.3">
      <c r="B16" s="16">
        <v>1.6</v>
      </c>
      <c r="C16" s="17" t="s">
        <v>22</v>
      </c>
      <c r="D16" s="39"/>
      <c r="E16" s="40"/>
      <c r="F16" s="42">
        <f t="shared" si="0"/>
        <v>0</v>
      </c>
      <c r="G16" s="32"/>
      <c r="H16" s="39"/>
      <c r="I16" s="99"/>
      <c r="J16" s="42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45"/>
      <c r="F17" s="47">
        <f t="shared" si="0"/>
        <v>0</v>
      </c>
      <c r="G17" s="32"/>
      <c r="H17" s="44"/>
      <c r="I17" s="101"/>
      <c r="J17" s="47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40"/>
      <c r="F18" s="42">
        <f t="shared" si="0"/>
        <v>0</v>
      </c>
      <c r="G18" s="32"/>
      <c r="H18" s="39"/>
      <c r="I18" s="99"/>
      <c r="J18" s="42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45"/>
      <c r="F19" s="47">
        <f t="shared" si="0"/>
        <v>0</v>
      </c>
      <c r="G19" s="32"/>
      <c r="H19" s="44"/>
      <c r="I19" s="101"/>
      <c r="J19" s="47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>
        <v>5984240</v>
      </c>
      <c r="E20" s="40">
        <f>6580321-5984240</f>
        <v>596081</v>
      </c>
      <c r="F20" s="42">
        <f t="shared" si="0"/>
        <v>6580321</v>
      </c>
      <c r="G20" s="32"/>
      <c r="H20" s="39"/>
      <c r="I20" s="99"/>
      <c r="J20" s="42">
        <f t="shared" si="1"/>
        <v>0</v>
      </c>
      <c r="K20" s="32"/>
      <c r="L20" s="39">
        <f t="shared" si="2"/>
        <v>5984240</v>
      </c>
      <c r="M20" s="100">
        <f t="shared" si="3"/>
        <v>6580321</v>
      </c>
      <c r="N20" s="32"/>
      <c r="O20" s="41"/>
      <c r="P20" s="40"/>
      <c r="Q20" s="42"/>
      <c r="R20" s="32"/>
      <c r="S20" s="18"/>
      <c r="T20" s="19">
        <f>E20</f>
        <v>596081</v>
      </c>
      <c r="U20" s="19"/>
      <c r="V20" s="19"/>
      <c r="W20" s="19"/>
      <c r="X20" s="19"/>
      <c r="Y20" s="20"/>
      <c r="Z20" s="15"/>
      <c r="AA20" s="18"/>
      <c r="AB20" s="19"/>
      <c r="AC20" s="19">
        <f>M20</f>
        <v>6580321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45"/>
      <c r="F21" s="47">
        <f t="shared" si="0"/>
        <v>0</v>
      </c>
      <c r="G21" s="32"/>
      <c r="H21" s="44"/>
      <c r="I21" s="101"/>
      <c r="J21" s="47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40"/>
      <c r="F22" s="42">
        <f t="shared" si="0"/>
        <v>0</v>
      </c>
      <c r="G22" s="32"/>
      <c r="H22" s="39"/>
      <c r="I22" s="99"/>
      <c r="J22" s="42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45"/>
      <c r="F23" s="47">
        <f t="shared" si="0"/>
        <v>0</v>
      </c>
      <c r="G23" s="32"/>
      <c r="H23" s="44"/>
      <c r="I23" s="101"/>
      <c r="J23" s="47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40"/>
      <c r="F24" s="42">
        <f t="shared" si="0"/>
        <v>0</v>
      </c>
      <c r="G24" s="32"/>
      <c r="H24" s="39"/>
      <c r="I24" s="99"/>
      <c r="J24" s="42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45"/>
      <c r="F25" s="47">
        <f t="shared" si="0"/>
        <v>0</v>
      </c>
      <c r="G25" s="32"/>
      <c r="H25" s="44"/>
      <c r="I25" s="101"/>
      <c r="J25" s="47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40"/>
      <c r="F26" s="42">
        <f t="shared" si="0"/>
        <v>0</v>
      </c>
      <c r="G26" s="32"/>
      <c r="H26" s="39"/>
      <c r="I26" s="99"/>
      <c r="J26" s="42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44369543</v>
      </c>
      <c r="E28" s="49">
        <f>SUM(E11:E26)</f>
        <v>596081</v>
      </c>
      <c r="F28" s="50">
        <f>SUM(F11:F26)</f>
        <v>44965624</v>
      </c>
      <c r="G28" s="32"/>
      <c r="H28" s="48">
        <f>SUM(H11:H26)</f>
        <v>10197418</v>
      </c>
      <c r="I28" s="103">
        <f>SUM(I11:I26)</f>
        <v>28000000</v>
      </c>
      <c r="J28" s="104">
        <f>SUM(J11:J26)</f>
        <v>38197418</v>
      </c>
      <c r="K28" s="32"/>
      <c r="L28" s="48">
        <f>SUM(L11:L26)</f>
        <v>34172125</v>
      </c>
      <c r="M28" s="104">
        <f>SUM(M11:M26)</f>
        <v>6768206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596081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28000000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6580321</v>
      </c>
      <c r="AD28" s="49">
        <f t="shared" si="5"/>
        <v>0</v>
      </c>
      <c r="AE28" s="49">
        <f t="shared" si="5"/>
        <v>0</v>
      </c>
      <c r="AF28" s="49">
        <f t="shared" si="5"/>
        <v>187885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37">
        <f>SUM(D31:E31)</f>
        <v>0</v>
      </c>
      <c r="G31" s="32"/>
      <c r="H31" s="35"/>
      <c r="I31" s="36"/>
      <c r="J31" s="37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42">
        <f>SUM(D32:E32)</f>
        <v>0</v>
      </c>
      <c r="G32" s="32"/>
      <c r="H32" s="41"/>
      <c r="I32" s="40"/>
      <c r="J32" s="42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/>
      <c r="I34" s="40"/>
      <c r="J34" s="42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>
        <v>2629094738</v>
      </c>
      <c r="E45" s="36"/>
      <c r="F45" s="37">
        <f>SUM(D45:E45)</f>
        <v>2629094738</v>
      </c>
      <c r="G45" s="32"/>
      <c r="H45" s="54">
        <v>2523270210</v>
      </c>
      <c r="I45" s="96"/>
      <c r="J45" s="37">
        <f>SUM(H45:I45)</f>
        <v>2523270210</v>
      </c>
      <c r="K45" s="32"/>
      <c r="L45" s="54">
        <f>D45-H45</f>
        <v>105824528</v>
      </c>
      <c r="M45" s="98">
        <f>F45-J45</f>
        <v>105824528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>
        <f>M45</f>
        <v>105824528</v>
      </c>
      <c r="AD45" s="36"/>
      <c r="AE45" s="36"/>
      <c r="AF45" s="37"/>
      <c r="AH45" s="15">
        <f>SUMIF(M45:M49,"&gt;0")</f>
        <v>105824529</v>
      </c>
    </row>
    <row r="46" spans="2:34" x14ac:dyDescent="0.3">
      <c r="B46" s="16">
        <v>3.2</v>
      </c>
      <c r="C46" s="38" t="s">
        <v>58</v>
      </c>
      <c r="D46" s="41">
        <v>1261635106</v>
      </c>
      <c r="E46" s="40"/>
      <c r="F46" s="42">
        <f>SUM(D46:E46)</f>
        <v>1261635106</v>
      </c>
      <c r="G46" s="32"/>
      <c r="H46" s="39">
        <v>1261635105</v>
      </c>
      <c r="I46" s="99"/>
      <c r="J46" s="42">
        <f>SUM(H46:I46)</f>
        <v>1261635105</v>
      </c>
      <c r="K46" s="32"/>
      <c r="L46" s="39">
        <f>D46-H46</f>
        <v>1</v>
      </c>
      <c r="M46" s="100">
        <f>F46-J46</f>
        <v>1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-2000000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4">
        <v>2000000</v>
      </c>
      <c r="I47" s="101"/>
      <c r="J47" s="47">
        <f>SUM(H47:I47)</f>
        <v>2000000</v>
      </c>
      <c r="K47" s="32"/>
      <c r="L47" s="44">
        <f>D47-H47</f>
        <v>-2000000</v>
      </c>
      <c r="M47" s="102">
        <f>F47-J47</f>
        <v>-2000000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>
        <f>M47</f>
        <v>-2000000</v>
      </c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39"/>
      <c r="I48" s="99"/>
      <c r="J48" s="42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4"/>
      <c r="I49" s="101"/>
      <c r="J49" s="47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3890729844</v>
      </c>
      <c r="E50" s="49">
        <f t="shared" ref="E50:F50" si="16">SUM(E45:E49)</f>
        <v>0</v>
      </c>
      <c r="F50" s="50">
        <f t="shared" si="16"/>
        <v>3890729844</v>
      </c>
      <c r="G50" s="32"/>
      <c r="H50" s="48">
        <f>SUM(H45:H49)</f>
        <v>3786905315</v>
      </c>
      <c r="I50" s="103">
        <f t="shared" ref="I50:J50" si="17">SUM(I45:I49)</f>
        <v>0</v>
      </c>
      <c r="J50" s="50">
        <f t="shared" si="17"/>
        <v>3786905315</v>
      </c>
      <c r="K50" s="32"/>
      <c r="L50" s="48">
        <f>SUM(L45:L49)</f>
        <v>103824529</v>
      </c>
      <c r="M50" s="104">
        <f t="shared" ref="M50" si="18">SUM(M45:M49)</f>
        <v>103824529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105824528</v>
      </c>
      <c r="AD50" s="49">
        <f t="shared" si="19"/>
        <v>-2000000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37">
        <f>SUM(D61:E61)</f>
        <v>0</v>
      </c>
      <c r="G61" s="32"/>
      <c r="H61" s="35"/>
      <c r="I61" s="36"/>
      <c r="J61" s="37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42">
        <f>SUM(D62:E62)</f>
        <v>0</v>
      </c>
      <c r="G62" s="32"/>
      <c r="H62" s="41"/>
      <c r="I62" s="40"/>
      <c r="J62" s="42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47">
        <f>SUM(D63:E63)</f>
        <v>0</v>
      </c>
      <c r="G63" s="32"/>
      <c r="H63" s="46"/>
      <c r="I63" s="45"/>
      <c r="J63" s="47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42">
        <f t="shared" ref="F64" si="28">SUM(D64:E64)</f>
        <v>0</v>
      </c>
      <c r="G64" s="32"/>
      <c r="H64" s="41"/>
      <c r="I64" s="40"/>
      <c r="J64" s="42">
        <f t="shared" ref="J64" si="29">SUM(H64:I64)</f>
        <v>0</v>
      </c>
      <c r="K64" s="32"/>
      <c r="L64" s="41">
        <f t="shared" ref="L64" si="30">D64-H64</f>
        <v>0</v>
      </c>
      <c r="M64" s="42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 t="shared" ref="E66:F66" si="32">SUM(E61:E64)</f>
        <v>0</v>
      </c>
      <c r="F66" s="50">
        <f t="shared" si="32"/>
        <v>0</v>
      </c>
      <c r="G66" s="32"/>
      <c r="H66" s="51">
        <f t="shared" ref="H66:J66" si="33">SUM(H61:H64)</f>
        <v>0</v>
      </c>
      <c r="I66" s="49">
        <f t="shared" si="33"/>
        <v>0</v>
      </c>
      <c r="J66" s="50">
        <f t="shared" si="33"/>
        <v>0</v>
      </c>
      <c r="K66" s="32"/>
      <c r="L66" s="51">
        <f t="shared" ref="L66:M66" si="34">SUM(L61:L64)</f>
        <v>0</v>
      </c>
      <c r="M66" s="50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35">
        <v>504000</v>
      </c>
      <c r="E75" s="36"/>
      <c r="F75" s="37">
        <f>SUM(D75:E75)</f>
        <v>504000</v>
      </c>
      <c r="G75" s="32"/>
      <c r="H75" s="54">
        <v>1609954</v>
      </c>
      <c r="I75" s="36"/>
      <c r="J75" s="37">
        <f>SUM(H75:I75)</f>
        <v>1609954</v>
      </c>
      <c r="K75" s="32"/>
      <c r="L75" s="54">
        <f>D75-H75</f>
        <v>-1105954</v>
      </c>
      <c r="M75" s="98">
        <f>F75-J75</f>
        <v>-1105954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>
        <f>M75</f>
        <v>-1105954</v>
      </c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-1105954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504000</v>
      </c>
      <c r="E78" s="49">
        <f t="shared" ref="E78:F78" si="40">SUM(E75:E76)</f>
        <v>0</v>
      </c>
      <c r="F78" s="50">
        <f t="shared" si="40"/>
        <v>504000</v>
      </c>
      <c r="G78" s="32"/>
      <c r="H78" s="48">
        <f t="shared" ref="H78:J78" si="41">SUM(H75:H76)</f>
        <v>1609954</v>
      </c>
      <c r="I78" s="49">
        <f t="shared" si="41"/>
        <v>0</v>
      </c>
      <c r="J78" s="50">
        <f t="shared" si="41"/>
        <v>1609954</v>
      </c>
      <c r="K78" s="32"/>
      <c r="L78" s="48">
        <f t="shared" ref="L78:M78" si="42">SUM(L75:L76)</f>
        <v>-1105954</v>
      </c>
      <c r="M78" s="104">
        <f t="shared" si="42"/>
        <v>-1105954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-1105954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35"/>
      <c r="E81" s="36"/>
      <c r="F81" s="37">
        <f>SUM(D81:E81)</f>
        <v>0</v>
      </c>
      <c r="G81" s="32"/>
      <c r="H81" s="54"/>
      <c r="I81" s="36"/>
      <c r="J81" s="37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48">
        <f>SUM(H81:H82)</f>
        <v>0</v>
      </c>
      <c r="I84" s="49">
        <f>SUM(I81:I82)</f>
        <v>0</v>
      </c>
      <c r="J84" s="50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35"/>
      <c r="E87" s="36"/>
      <c r="F87" s="37">
        <f>SUM(D87:E87)</f>
        <v>0</v>
      </c>
      <c r="G87" s="32"/>
      <c r="H87" s="54"/>
      <c r="I87" s="36"/>
      <c r="J87" s="37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48">
        <f>SUM(H87:H88)</f>
        <v>0</v>
      </c>
      <c r="I90" s="49">
        <f>SUM(I87:I88)</f>
        <v>0</v>
      </c>
      <c r="J90" s="50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37">
        <f>SUM(D93:E93)</f>
        <v>0</v>
      </c>
      <c r="G93" s="32"/>
      <c r="H93" s="35"/>
      <c r="I93" s="36"/>
      <c r="J93" s="37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42">
        <f>SUM(D94:E94)</f>
        <v>0</v>
      </c>
      <c r="G94" s="32"/>
      <c r="H94" s="41"/>
      <c r="I94" s="40"/>
      <c r="J94" s="42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47">
        <f>SUM(D95:E95)</f>
        <v>0</v>
      </c>
      <c r="G95" s="32"/>
      <c r="H95" s="46"/>
      <c r="I95" s="45"/>
      <c r="J95" s="47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35"/>
      <c r="E100" s="36"/>
      <c r="F100" s="37">
        <f>SUM(D100:E100)</f>
        <v>0</v>
      </c>
      <c r="G100" s="32"/>
      <c r="H100" s="54"/>
      <c r="I100" s="36"/>
      <c r="J100" s="37">
        <f>SUM(H100:I100)</f>
        <v>0</v>
      </c>
      <c r="K100" s="32"/>
      <c r="L100" s="54">
        <f>D100-H100</f>
        <v>0</v>
      </c>
      <c r="M100" s="98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42">
        <f>SUM(D101:E101)</f>
        <v>0</v>
      </c>
      <c r="G101" s="32"/>
      <c r="H101" s="41"/>
      <c r="I101" s="40"/>
      <c r="J101" s="42">
        <f>SUM(H101:I101)</f>
        <v>0</v>
      </c>
      <c r="K101" s="32"/>
      <c r="L101" s="39">
        <f>D101-H101</f>
        <v>0</v>
      </c>
      <c r="M101" s="100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226"/>
      <c r="M102" s="228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48">
        <f>SUM(H100:H101)</f>
        <v>0</v>
      </c>
      <c r="I103" s="49">
        <f>SUM(I100:I101)</f>
        <v>0</v>
      </c>
      <c r="J103" s="50">
        <f>SUM(J100:J101)</f>
        <v>0</v>
      </c>
      <c r="K103" s="32"/>
      <c r="L103" s="48">
        <f>SUM(L100:L101)</f>
        <v>0</v>
      </c>
      <c r="M103" s="104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105"/>
      <c r="I104" s="60"/>
      <c r="J104" s="60"/>
      <c r="K104" s="32"/>
      <c r="L104" s="105"/>
      <c r="M104" s="105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35"/>
      <c r="E106" s="36"/>
      <c r="F106" s="37">
        <f>SUM(D106:E106)</f>
        <v>0</v>
      </c>
      <c r="G106" s="32"/>
      <c r="H106" s="54"/>
      <c r="I106" s="36"/>
      <c r="J106" s="37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226"/>
      <c r="M107" s="228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48">
        <f>SUM(H106:H106)</f>
        <v>0</v>
      </c>
      <c r="I108" s="49">
        <f>SUM(I106:I106)</f>
        <v>0</v>
      </c>
      <c r="J108" s="50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106"/>
      <c r="I109" s="64"/>
      <c r="J109" s="65"/>
      <c r="K109" s="32"/>
      <c r="L109" s="106"/>
      <c r="M109" s="109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3935603387</v>
      </c>
      <c r="E110" s="66">
        <f t="shared" ref="E110:AF110" si="54">SUM(E28,E42,E50,E58,E66,E72,E78,E90,E97,E103,E84,E108)</f>
        <v>596081</v>
      </c>
      <c r="F110" s="66">
        <f t="shared" si="54"/>
        <v>3936199468</v>
      </c>
      <c r="G110" s="32"/>
      <c r="H110" s="66">
        <f t="shared" si="54"/>
        <v>3798712687</v>
      </c>
      <c r="I110" s="66">
        <f t="shared" si="54"/>
        <v>28000000</v>
      </c>
      <c r="J110" s="66">
        <f t="shared" si="54"/>
        <v>3826712687</v>
      </c>
      <c r="K110" s="32"/>
      <c r="L110" s="66">
        <f t="shared" si="54"/>
        <v>136890700</v>
      </c>
      <c r="M110" s="66">
        <f t="shared" si="54"/>
        <v>109486781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596081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28000000</v>
      </c>
      <c r="Y110" s="66">
        <f t="shared" si="54"/>
        <v>0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112404849</v>
      </c>
      <c r="AD110" s="66">
        <f t="shared" si="54"/>
        <v>-3105954</v>
      </c>
      <c r="AE110" s="66">
        <f t="shared" si="54"/>
        <v>0</v>
      </c>
      <c r="AF110" s="66">
        <f t="shared" si="54"/>
        <v>187885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/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/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/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>
        <v>0</v>
      </c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345DD-E54B-4951-9C34-1F6AB30B8A09}">
  <sheetPr>
    <tabColor theme="0"/>
  </sheetPr>
  <dimension ref="B1:AH120"/>
  <sheetViews>
    <sheetView topLeftCell="W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7.44140625" customWidth="1"/>
    <col min="5" max="5" width="17.109375" customWidth="1"/>
    <col min="6" max="6" width="17.33203125" customWidth="1"/>
    <col min="7" max="7" width="1.109375" customWidth="1"/>
    <col min="8" max="8" width="17.109375" customWidth="1"/>
    <col min="9" max="9" width="14.33203125" customWidth="1"/>
    <col min="10" max="10" width="17.44140625" customWidth="1"/>
    <col min="11" max="11" width="1.109375" customWidth="1"/>
    <col min="12" max="12" width="18" customWidth="1"/>
    <col min="13" max="13" width="14.88671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4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137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>SUM(D11:E11)</f>
        <v>0</v>
      </c>
      <c r="G11" s="32"/>
      <c r="H11" s="12">
        <v>0</v>
      </c>
      <c r="I11" s="13"/>
      <c r="J11" s="14">
        <f>SUM(H11:I11)</f>
        <v>0</v>
      </c>
      <c r="K11" s="32"/>
      <c r="L11" s="12">
        <f>D11-H11</f>
        <v>0</v>
      </c>
      <c r="M11" s="14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7785156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>SUM(D12:E12)</f>
        <v>0</v>
      </c>
      <c r="G12" s="32"/>
      <c r="H12" s="110"/>
      <c r="I12" s="19"/>
      <c r="J12" s="20">
        <f>SUM(H12:I12)</f>
        <v>0</v>
      </c>
      <c r="K12" s="32"/>
      <c r="L12" s="18">
        <f>D12-H12</f>
        <v>0</v>
      </c>
      <c r="M12" s="2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>SUM(D13:E13)</f>
        <v>0</v>
      </c>
      <c r="G13" s="32"/>
      <c r="H13" s="88"/>
      <c r="I13" s="22"/>
      <c r="J13" s="23">
        <f>SUM(H13:I13)</f>
        <v>0</v>
      </c>
      <c r="K13" s="32"/>
      <c r="L13" s="21">
        <f>D13-H13</f>
        <v>0</v>
      </c>
      <c r="M13" s="23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ref="F14:F26" si="0">SUM(D14:E14)</f>
        <v>0</v>
      </c>
      <c r="G14" s="32"/>
      <c r="H14" s="110"/>
      <c r="I14" s="19"/>
      <c r="J14" s="20">
        <f t="shared" ref="J14:J26" si="1">SUM(H14:I14)</f>
        <v>0</v>
      </c>
      <c r="K14" s="32"/>
      <c r="L14" s="18">
        <f t="shared" ref="L14:L26" si="2">D14-H14</f>
        <v>0</v>
      </c>
      <c r="M14" s="2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32"/>
      <c r="H15" s="88"/>
      <c r="I15" s="22"/>
      <c r="J15" s="23">
        <f t="shared" si="1"/>
        <v>0</v>
      </c>
      <c r="K15" s="32"/>
      <c r="L15" s="21">
        <f t="shared" si="2"/>
        <v>0</v>
      </c>
      <c r="M15" s="23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32"/>
      <c r="H16" s="110"/>
      <c r="I16" s="19"/>
      <c r="J16" s="20">
        <f t="shared" si="1"/>
        <v>0</v>
      </c>
      <c r="K16" s="32"/>
      <c r="L16" s="18">
        <f t="shared" si="2"/>
        <v>0</v>
      </c>
      <c r="M16" s="2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32"/>
      <c r="H17" s="88"/>
      <c r="I17" s="22"/>
      <c r="J17" s="23">
        <f t="shared" si="1"/>
        <v>0</v>
      </c>
      <c r="K17" s="32"/>
      <c r="L17" s="21">
        <f t="shared" si="2"/>
        <v>0</v>
      </c>
      <c r="M17" s="23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32"/>
      <c r="H18" s="110"/>
      <c r="I18" s="19"/>
      <c r="J18" s="20">
        <f t="shared" si="1"/>
        <v>0</v>
      </c>
      <c r="K18" s="32"/>
      <c r="L18" s="18">
        <f t="shared" si="2"/>
        <v>0</v>
      </c>
      <c r="M18" s="2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32"/>
      <c r="H19" s="88"/>
      <c r="I19" s="22"/>
      <c r="J19" s="23">
        <f t="shared" si="1"/>
        <v>0</v>
      </c>
      <c r="K19" s="32"/>
      <c r="L19" s="21">
        <f t="shared" si="2"/>
        <v>0</v>
      </c>
      <c r="M19" s="23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7782656</v>
      </c>
      <c r="E20" s="19"/>
      <c r="F20" s="20">
        <f t="shared" si="0"/>
        <v>7782656</v>
      </c>
      <c r="G20" s="32"/>
      <c r="H20" s="18"/>
      <c r="I20" s="19"/>
      <c r="J20" s="20">
        <f t="shared" si="1"/>
        <v>0</v>
      </c>
      <c r="K20" s="32"/>
      <c r="L20" s="18">
        <f t="shared" si="2"/>
        <v>7782656</v>
      </c>
      <c r="M20" s="20">
        <f>F20-J20</f>
        <v>7782656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>
        <f>M20</f>
        <v>7782656</v>
      </c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111"/>
      <c r="F21" s="23">
        <f t="shared" si="0"/>
        <v>0</v>
      </c>
      <c r="G21" s="32"/>
      <c r="H21" s="21"/>
      <c r="I21" s="22"/>
      <c r="J21" s="23">
        <f t="shared" si="1"/>
        <v>0</v>
      </c>
      <c r="K21" s="32"/>
      <c r="L21" s="21">
        <f t="shared" si="2"/>
        <v>0</v>
      </c>
      <c r="M21" s="23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32"/>
      <c r="H22" s="18"/>
      <c r="I22" s="19"/>
      <c r="J22" s="20">
        <f t="shared" si="1"/>
        <v>0</v>
      </c>
      <c r="K22" s="32"/>
      <c r="L22" s="18">
        <f t="shared" si="2"/>
        <v>0</v>
      </c>
      <c r="M22" s="2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32"/>
      <c r="H23" s="21"/>
      <c r="I23" s="22"/>
      <c r="J23" s="23">
        <f t="shared" si="1"/>
        <v>0</v>
      </c>
      <c r="K23" s="32"/>
      <c r="L23" s="21">
        <f t="shared" si="2"/>
        <v>0</v>
      </c>
      <c r="M23" s="23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32"/>
      <c r="H24" s="18"/>
      <c r="I24" s="19"/>
      <c r="J24" s="20">
        <f t="shared" si="1"/>
        <v>0</v>
      </c>
      <c r="K24" s="32"/>
      <c r="L24" s="18">
        <f t="shared" si="2"/>
        <v>0</v>
      </c>
      <c r="M24" s="2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32"/>
      <c r="H25" s="21"/>
      <c r="I25" s="22"/>
      <c r="J25" s="23">
        <f t="shared" si="1"/>
        <v>0</v>
      </c>
      <c r="K25" s="32"/>
      <c r="L25" s="21">
        <f t="shared" si="2"/>
        <v>0</v>
      </c>
      <c r="M25" s="23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>
        <v>2500</v>
      </c>
      <c r="E26" s="19"/>
      <c r="F26" s="20">
        <f t="shared" si="0"/>
        <v>2500</v>
      </c>
      <c r="G26" s="32"/>
      <c r="H26" s="18"/>
      <c r="I26" s="19"/>
      <c r="J26" s="20">
        <f t="shared" si="1"/>
        <v>0</v>
      </c>
      <c r="K26" s="32"/>
      <c r="L26" s="18">
        <f t="shared" si="2"/>
        <v>2500</v>
      </c>
      <c r="M26" s="20">
        <f t="shared" si="3"/>
        <v>2500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>
        <f>M26</f>
        <v>2500</v>
      </c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92"/>
      <c r="H27" s="208"/>
      <c r="I27" s="209"/>
      <c r="J27" s="210"/>
      <c r="K27" s="92"/>
      <c r="L27" s="208"/>
      <c r="M27" s="210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7785156</v>
      </c>
      <c r="E28" s="28">
        <f>SUM(E11:E26)</f>
        <v>0</v>
      </c>
      <c r="F28" s="29">
        <f>SUM(F11:F26)</f>
        <v>7785156</v>
      </c>
      <c r="G28" s="32"/>
      <c r="H28" s="27">
        <f>SUM(H11:H26)</f>
        <v>0</v>
      </c>
      <c r="I28" s="28">
        <f>SUM(I11:I26)</f>
        <v>0</v>
      </c>
      <c r="J28" s="29">
        <f>SUM(J11:J26)</f>
        <v>0</v>
      </c>
      <c r="K28" s="32"/>
      <c r="L28" s="27">
        <f>SUM(L11:L26)</f>
        <v>7785156</v>
      </c>
      <c r="M28" s="29">
        <f>SUM(M11:M26)</f>
        <v>7785156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7785156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>SUM(D31:E31)</f>
        <v>0</v>
      </c>
      <c r="G31" s="32"/>
      <c r="H31" s="35"/>
      <c r="I31" s="36"/>
      <c r="J31" s="14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20">
        <f>SUM(D32:E32)</f>
        <v>0</v>
      </c>
      <c r="G32" s="32"/>
      <c r="H32" s="41"/>
      <c r="I32" s="40"/>
      <c r="J32" s="20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23">
        <f>SUM(D33:E33)</f>
        <v>0</v>
      </c>
      <c r="G33" s="32"/>
      <c r="H33" s="46"/>
      <c r="I33" s="45"/>
      <c r="J33" s="23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20">
        <f t="shared" ref="F34:F41" si="6">SUM(D34:E34)</f>
        <v>0</v>
      </c>
      <c r="G34" s="32"/>
      <c r="H34" s="41"/>
      <c r="I34" s="40"/>
      <c r="J34" s="20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20">
        <f t="shared" si="6"/>
        <v>0</v>
      </c>
      <c r="G36" s="32"/>
      <c r="H36" s="41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23">
        <f t="shared" si="6"/>
        <v>0</v>
      </c>
      <c r="G41" s="32"/>
      <c r="H41" s="44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48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>
        <v>1409886129</v>
      </c>
      <c r="E45" s="36"/>
      <c r="F45" s="14">
        <f>SUM(D45:E45)</f>
        <v>1409886129</v>
      </c>
      <c r="G45" s="32"/>
      <c r="H45" s="54"/>
      <c r="I45" s="36"/>
      <c r="J45" s="14">
        <f>SUM(H45:I45)</f>
        <v>0</v>
      </c>
      <c r="K45" s="32"/>
      <c r="L45" s="35">
        <f>D45-H45</f>
        <v>1409886129</v>
      </c>
      <c r="M45" s="37">
        <f>F45-J45</f>
        <v>1409886129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>
        <f>M45</f>
        <v>1409886129</v>
      </c>
      <c r="AB45" s="36"/>
      <c r="AC45" s="36"/>
      <c r="AD45" s="36"/>
      <c r="AE45" s="36"/>
      <c r="AF45" s="37"/>
      <c r="AH45" s="15">
        <f>SUMIF(M45:M49,"&gt;0")</f>
        <v>2094552374</v>
      </c>
    </row>
    <row r="46" spans="2:34" x14ac:dyDescent="0.3">
      <c r="B46" s="16">
        <v>3.2</v>
      </c>
      <c r="C46" s="38" t="s">
        <v>58</v>
      </c>
      <c r="D46" s="41">
        <v>684666245</v>
      </c>
      <c r="E46" s="40"/>
      <c r="F46" s="20">
        <f>SUM(D46:E46)</f>
        <v>684666245</v>
      </c>
      <c r="G46" s="32"/>
      <c r="H46" s="39"/>
      <c r="I46" s="40"/>
      <c r="J46" s="20">
        <f>SUM(H46:I46)</f>
        <v>0</v>
      </c>
      <c r="K46" s="32"/>
      <c r="L46" s="41">
        <f>D46-H46</f>
        <v>684666245</v>
      </c>
      <c r="M46" s="42">
        <f>F46-J46</f>
        <v>684666245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>
        <f>M46</f>
        <v>684666245</v>
      </c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23">
        <f>SUM(D47:E47)</f>
        <v>0</v>
      </c>
      <c r="G47" s="32"/>
      <c r="H47" s="44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 t="shared" ref="F48:F49" si="12">SUM(D48:E48)</f>
        <v>0</v>
      </c>
      <c r="G48" s="32"/>
      <c r="H48" s="39"/>
      <c r="I48" s="40"/>
      <c r="J48" s="20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 t="shared" si="12"/>
        <v>0</v>
      </c>
      <c r="G49" s="32"/>
      <c r="H49" s="44"/>
      <c r="I49" s="45"/>
      <c r="J49" s="23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2094552374</v>
      </c>
      <c r="E50" s="49">
        <f t="shared" ref="E50:F50" si="16">SUM(E45:E49)</f>
        <v>0</v>
      </c>
      <c r="F50" s="50">
        <f t="shared" si="16"/>
        <v>2094552374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2094552374</v>
      </c>
      <c r="M50" s="50">
        <f t="shared" ref="M50" si="18">SUM(M45:M49)</f>
        <v>2094552374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2094552374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36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 t="shared" ref="F56:F57" si="20">SUM(D56:E56)</f>
        <v>0</v>
      </c>
      <c r="G56" s="32"/>
      <c r="H56" s="41"/>
      <c r="I56" s="40"/>
      <c r="J56" s="20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 t="shared" si="20"/>
        <v>0</v>
      </c>
      <c r="G57" s="32"/>
      <c r="H57" s="46"/>
      <c r="I57" s="45"/>
      <c r="J57" s="23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>
        <v>526125</v>
      </c>
      <c r="E61" s="36"/>
      <c r="F61" s="14">
        <f>SUM(D61:E61)</f>
        <v>526125</v>
      </c>
      <c r="G61" s="32"/>
      <c r="H61" s="35"/>
      <c r="I61" s="36"/>
      <c r="J61" s="14">
        <f>SUM(H61:I61)</f>
        <v>0</v>
      </c>
      <c r="K61" s="32"/>
      <c r="L61" s="35">
        <f>D61-H61</f>
        <v>526125</v>
      </c>
      <c r="M61" s="37">
        <f>F61-J61</f>
        <v>526125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>
        <f>M61</f>
        <v>526125</v>
      </c>
      <c r="AB61" s="36"/>
      <c r="AC61" s="36"/>
      <c r="AD61" s="36"/>
      <c r="AE61" s="36"/>
      <c r="AF61" s="37"/>
      <c r="AH61" s="15">
        <f>SUMIF(M61:M65,"&gt;0")</f>
        <v>526125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 t="shared" ref="F64" si="28">SUM(D64:E64)</f>
        <v>0</v>
      </c>
      <c r="G64" s="32"/>
      <c r="H64" s="41"/>
      <c r="I64" s="40"/>
      <c r="J64" s="20">
        <f t="shared" ref="J64" si="29">SUM(H64:I64)</f>
        <v>0</v>
      </c>
      <c r="K64" s="32"/>
      <c r="L64" s="41">
        <f t="shared" ref="L64" si="30">D64-H64</f>
        <v>0</v>
      </c>
      <c r="M64" s="42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526125</v>
      </c>
      <c r="E66" s="49">
        <f t="shared" ref="E66:F66" si="32">SUM(E61:E64)</f>
        <v>0</v>
      </c>
      <c r="F66" s="50">
        <f t="shared" si="32"/>
        <v>526125</v>
      </c>
      <c r="G66" s="32"/>
      <c r="H66" s="51">
        <f t="shared" ref="H66:J66" si="33">SUM(H61:H64)</f>
        <v>0</v>
      </c>
      <c r="I66" s="49">
        <f t="shared" si="33"/>
        <v>0</v>
      </c>
      <c r="J66" s="50">
        <f t="shared" si="33"/>
        <v>0</v>
      </c>
      <c r="K66" s="32"/>
      <c r="L66" s="51">
        <f t="shared" ref="L66:M66" si="34">SUM(L61:L64)</f>
        <v>526125</v>
      </c>
      <c r="M66" s="50">
        <f t="shared" si="34"/>
        <v>526125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526125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41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35"/>
      <c r="E75" s="36"/>
      <c r="F75" s="14">
        <f>SUM(D75:E75)</f>
        <v>0</v>
      </c>
      <c r="G75" s="32"/>
      <c r="H75" s="35"/>
      <c r="I75" s="36"/>
      <c r="J75" s="14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 t="shared" ref="E78:F78" si="40">SUM(E75:E76)</f>
        <v>0</v>
      </c>
      <c r="F78" s="50">
        <f t="shared" si="40"/>
        <v>0</v>
      </c>
      <c r="G78" s="32"/>
      <c r="H78" s="51">
        <f t="shared" ref="H78:J78" si="41">SUM(H75:H76)</f>
        <v>0</v>
      </c>
      <c r="I78" s="49">
        <f t="shared" si="41"/>
        <v>0</v>
      </c>
      <c r="J78" s="50">
        <f t="shared" si="41"/>
        <v>0</v>
      </c>
      <c r="K78" s="32"/>
      <c r="L78" s="51">
        <f t="shared" ref="L78:M78" si="42">SUM(L75:L76)</f>
        <v>0</v>
      </c>
      <c r="M78" s="50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35"/>
      <c r="E81" s="36"/>
      <c r="F81" s="14">
        <f>SUM(D81:E81)</f>
        <v>0</v>
      </c>
      <c r="G81" s="32"/>
      <c r="H81" s="35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35"/>
      <c r="E87" s="36"/>
      <c r="F87" s="14">
        <f>SUM(D87:E87)</f>
        <v>0</v>
      </c>
      <c r="G87" s="32"/>
      <c r="H87" s="35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35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35"/>
      <c r="E100" s="36"/>
      <c r="F100" s="14">
        <f>SUM(D100:E100)</f>
        <v>0</v>
      </c>
      <c r="G100" s="32"/>
      <c r="H100" s="35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35"/>
      <c r="E106" s="36"/>
      <c r="F106" s="14">
        <f>SUM(D106:E106)</f>
        <v>0</v>
      </c>
      <c r="G106" s="32"/>
      <c r="H106" s="35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2102863655</v>
      </c>
      <c r="E110" s="66">
        <f t="shared" ref="E110:AF110" si="54">SUM(E28,E42,E50,E58,E66,E72,E78,E90,E97,E103,E84,E108)</f>
        <v>0</v>
      </c>
      <c r="F110" s="66">
        <f t="shared" si="54"/>
        <v>2102863655</v>
      </c>
      <c r="G110" s="32"/>
      <c r="H110" s="66">
        <f t="shared" si="54"/>
        <v>0</v>
      </c>
      <c r="I110" s="66">
        <f t="shared" si="54"/>
        <v>0</v>
      </c>
      <c r="J110" s="66">
        <f t="shared" si="54"/>
        <v>0</v>
      </c>
      <c r="K110" s="32"/>
      <c r="L110" s="66">
        <f t="shared" si="54"/>
        <v>2102863655</v>
      </c>
      <c r="M110" s="66">
        <v>0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0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0</v>
      </c>
      <c r="Y110" s="66">
        <f t="shared" si="54"/>
        <v>0</v>
      </c>
      <c r="Z110" s="161"/>
      <c r="AA110" s="66">
        <f t="shared" si="54"/>
        <v>2102863655</v>
      </c>
      <c r="AB110" s="66">
        <f t="shared" si="54"/>
        <v>0</v>
      </c>
      <c r="AC110" s="66">
        <f t="shared" si="54"/>
        <v>0</v>
      </c>
      <c r="AD110" s="66">
        <f t="shared" si="54"/>
        <v>0</v>
      </c>
      <c r="AE110" s="66">
        <f t="shared" si="54"/>
        <v>0</v>
      </c>
      <c r="AF110" s="66">
        <f t="shared" si="54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/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/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/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A36C0-7F06-4FBD-B0E8-EAF715A0B83F}">
  <sheetPr>
    <tabColor theme="0"/>
  </sheetPr>
  <dimension ref="B1:AH120"/>
  <sheetViews>
    <sheetView topLeftCell="W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4.33203125" customWidth="1"/>
    <col min="5" max="5" width="15.44140625" customWidth="1"/>
    <col min="6" max="6" width="15.88671875" customWidth="1"/>
    <col min="7" max="7" width="1.109375" customWidth="1"/>
    <col min="8" max="8" width="17.5546875" customWidth="1"/>
    <col min="9" max="9" width="14.33203125" customWidth="1"/>
    <col min="10" max="10" width="15.88671875" customWidth="1"/>
    <col min="11" max="11" width="1.109375" customWidth="1"/>
    <col min="12" max="12" width="17.5546875" customWidth="1"/>
    <col min="13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1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138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139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3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4002</v>
      </c>
    </row>
    <row r="12" spans="2:34" x14ac:dyDescent="0.3">
      <c r="B12" s="16">
        <v>1.2</v>
      </c>
      <c r="C12" s="17" t="s">
        <v>18</v>
      </c>
      <c r="D12" s="39">
        <v>1385881</v>
      </c>
      <c r="E12" s="40"/>
      <c r="F12" s="100">
        <f>SUM(D12:E12)</f>
        <v>1385881</v>
      </c>
      <c r="G12" s="32"/>
      <c r="H12" s="39">
        <v>1385879</v>
      </c>
      <c r="I12" s="99"/>
      <c r="J12" s="100">
        <f>SUM(H12:I12)</f>
        <v>1385879</v>
      </c>
      <c r="K12" s="32"/>
      <c r="L12" s="39">
        <f>D12-H12</f>
        <v>2</v>
      </c>
      <c r="M12" s="100">
        <f>F12-J12</f>
        <v>2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>
        <f>M12</f>
        <v>2</v>
      </c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97">
        <v>3645402</v>
      </c>
      <c r="E13" s="45">
        <f>-E26</f>
        <v>32660652</v>
      </c>
      <c r="F13" s="102">
        <f>SUM(D13:E13)</f>
        <v>36306054</v>
      </c>
      <c r="G13" s="32"/>
      <c r="H13" s="44">
        <v>36306054</v>
      </c>
      <c r="I13" s="101"/>
      <c r="J13" s="102">
        <f>SUM(H13:I13)</f>
        <v>36306054</v>
      </c>
      <c r="K13" s="32"/>
      <c r="L13" s="44">
        <f>D13-H13</f>
        <v>-32660652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>
        <f>E13</f>
        <v>32660652</v>
      </c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40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1565702</v>
      </c>
      <c r="E15" s="45"/>
      <c r="F15" s="102">
        <f t="shared" si="0"/>
        <v>1565702</v>
      </c>
      <c r="G15" s="32"/>
      <c r="H15" s="101">
        <v>1565702</v>
      </c>
      <c r="I15" s="101"/>
      <c r="J15" s="102">
        <f t="shared" si="1"/>
        <v>1565702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40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45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40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>D18-H18</f>
        <v>0</v>
      </c>
      <c r="M18" s="100">
        <f>F18-J18</f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45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>
        <v>4000</v>
      </c>
      <c r="E20" s="40"/>
      <c r="F20" s="100">
        <f t="shared" si="0"/>
        <v>4000</v>
      </c>
      <c r="G20" s="32"/>
      <c r="H20" s="39"/>
      <c r="I20" s="99"/>
      <c r="J20" s="100">
        <f t="shared" si="1"/>
        <v>0</v>
      </c>
      <c r="K20" s="32"/>
      <c r="L20" s="39">
        <f t="shared" si="2"/>
        <v>4000</v>
      </c>
      <c r="M20" s="100">
        <f t="shared" si="3"/>
        <v>4000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>
        <f>M20</f>
        <v>4000</v>
      </c>
    </row>
    <row r="21" spans="2:34" x14ac:dyDescent="0.3">
      <c r="B21" s="25" t="s">
        <v>28</v>
      </c>
      <c r="C21" s="11" t="s">
        <v>29</v>
      </c>
      <c r="D21" s="44"/>
      <c r="E21" s="45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40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45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40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45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>
        <v>32660652</v>
      </c>
      <c r="E26" s="40">
        <f>-32660652</f>
        <v>-32660652</v>
      </c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32660652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>
        <f>E26</f>
        <v>-32660652</v>
      </c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39261637</v>
      </c>
      <c r="E28" s="103">
        <f>SUM(E11:E26)</f>
        <v>0</v>
      </c>
      <c r="F28" s="104">
        <f>SUM(F11:F26)</f>
        <v>39261637</v>
      </c>
      <c r="G28" s="32"/>
      <c r="H28" s="48">
        <f>SUM(H11:H26)</f>
        <v>39257635</v>
      </c>
      <c r="I28" s="103">
        <f>SUM(I11:I26)</f>
        <v>0</v>
      </c>
      <c r="J28" s="104">
        <f>SUM(J11:J26)</f>
        <v>39257635</v>
      </c>
      <c r="K28" s="32"/>
      <c r="L28" s="48">
        <f>SUM(L11:L26)</f>
        <v>4002</v>
      </c>
      <c r="M28" s="104">
        <f>SUM(M11:M26)</f>
        <v>4002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4002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98">
        <f>SUM(D31:E31)</f>
        <v>0</v>
      </c>
      <c r="G31" s="32"/>
      <c r="H31" s="54"/>
      <c r="I31" s="36"/>
      <c r="J31" s="98">
        <f>SUM(H31:I31)</f>
        <v>0</v>
      </c>
      <c r="K31" s="32"/>
      <c r="L31" s="54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100">
        <f>SUM(D32:E32)</f>
        <v>0</v>
      </c>
      <c r="G32" s="32"/>
      <c r="H32" s="41"/>
      <c r="I32" s="40"/>
      <c r="J32" s="100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102">
        <f>SUM(D33:E33)</f>
        <v>0</v>
      </c>
      <c r="G33" s="32"/>
      <c r="H33" s="46"/>
      <c r="I33" s="45"/>
      <c r="J33" s="102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100">
        <f t="shared" ref="F34:F41" si="6">SUM(D34:E34)</f>
        <v>0</v>
      </c>
      <c r="G34" s="32"/>
      <c r="H34" s="41"/>
      <c r="I34" s="40"/>
      <c r="J34" s="100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102">
        <f t="shared" si="6"/>
        <v>0</v>
      </c>
      <c r="G35" s="32"/>
      <c r="H35" s="46"/>
      <c r="I35" s="45"/>
      <c r="J35" s="102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100">
        <f t="shared" si="6"/>
        <v>0</v>
      </c>
      <c r="G36" s="32"/>
      <c r="H36" s="41"/>
      <c r="I36" s="40"/>
      <c r="J36" s="10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102">
        <f t="shared" si="6"/>
        <v>0</v>
      </c>
      <c r="G37" s="32"/>
      <c r="H37" s="46"/>
      <c r="I37" s="45"/>
      <c r="J37" s="102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100">
        <f t="shared" si="6"/>
        <v>0</v>
      </c>
      <c r="G38" s="32"/>
      <c r="H38" s="41"/>
      <c r="I38" s="40"/>
      <c r="J38" s="10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102">
        <f t="shared" si="6"/>
        <v>0</v>
      </c>
      <c r="G39" s="32"/>
      <c r="H39" s="46"/>
      <c r="I39" s="45"/>
      <c r="J39" s="102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100">
        <f t="shared" si="6"/>
        <v>0</v>
      </c>
      <c r="G40" s="32"/>
      <c r="H40" s="41"/>
      <c r="I40" s="40"/>
      <c r="J40" s="10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102">
        <f t="shared" si="6"/>
        <v>0</v>
      </c>
      <c r="G41" s="32"/>
      <c r="H41" s="46"/>
      <c r="I41" s="45"/>
      <c r="J41" s="102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97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>
        <v>306772578</v>
      </c>
      <c r="E45" s="96"/>
      <c r="F45" s="98">
        <f>SUM(D45:E45)</f>
        <v>306772578</v>
      </c>
      <c r="G45" s="32"/>
      <c r="H45" s="54">
        <v>303853859</v>
      </c>
      <c r="I45" s="96"/>
      <c r="J45" s="98">
        <f>SUM(H45:I45)</f>
        <v>303853859</v>
      </c>
      <c r="K45" s="32"/>
      <c r="L45" s="54">
        <f>D45-H45</f>
        <v>2918719</v>
      </c>
      <c r="M45" s="98">
        <f>F45-J45</f>
        <v>2918719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>
        <f>M45</f>
        <v>2918719</v>
      </c>
      <c r="AD45" s="36"/>
      <c r="AE45" s="36"/>
      <c r="AF45" s="37"/>
      <c r="AH45" s="15">
        <f>SUMIF(M45:M49,"&gt;0")</f>
        <v>2918719</v>
      </c>
    </row>
    <row r="46" spans="2:34" x14ac:dyDescent="0.3">
      <c r="B46" s="16">
        <v>3.2</v>
      </c>
      <c r="C46" s="38" t="s">
        <v>58</v>
      </c>
      <c r="D46" s="41">
        <v>154596444</v>
      </c>
      <c r="E46" s="40"/>
      <c r="F46" s="100">
        <f>SUM(D46:E46)</f>
        <v>154596444</v>
      </c>
      <c r="G46" s="32"/>
      <c r="H46" s="39">
        <v>156926928</v>
      </c>
      <c r="I46" s="99"/>
      <c r="J46" s="100">
        <f>SUM(H46:I46)</f>
        <v>156926928</v>
      </c>
      <c r="K46" s="32"/>
      <c r="L46" s="39">
        <f t="shared" ref="L46:L49" si="12">D46-H46</f>
        <v>-2330484</v>
      </c>
      <c r="M46" s="100">
        <f>F46-J46</f>
        <v>-2330484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>
        <f>M46</f>
        <v>-2330484</v>
      </c>
      <c r="AE46" s="40"/>
      <c r="AF46" s="42"/>
      <c r="AH46" s="15">
        <f>SUMIF(M45:M49,"&lt;0")</f>
        <v>-5951484</v>
      </c>
    </row>
    <row r="47" spans="2:34" x14ac:dyDescent="0.3">
      <c r="B47" s="25">
        <v>3.3</v>
      </c>
      <c r="C47" s="43" t="s">
        <v>59</v>
      </c>
      <c r="D47" s="46"/>
      <c r="E47" s="45"/>
      <c r="F47" s="102">
        <f>SUM(D47:E47)</f>
        <v>0</v>
      </c>
      <c r="G47" s="32"/>
      <c r="H47" s="44">
        <v>3595000</v>
      </c>
      <c r="I47" s="101"/>
      <c r="J47" s="102">
        <f>SUM(H47:I47)</f>
        <v>3595000</v>
      </c>
      <c r="K47" s="32"/>
      <c r="L47" s="44">
        <f>D47-H47</f>
        <v>-3595000</v>
      </c>
      <c r="M47" s="102">
        <f t="shared" ref="M47:M49" si="13">F47-J47</f>
        <v>-3595000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>
        <f>M47</f>
        <v>-3595000</v>
      </c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100">
        <f t="shared" ref="F48:F49" si="14">SUM(D48:E48)</f>
        <v>0</v>
      </c>
      <c r="G48" s="32"/>
      <c r="H48" s="39"/>
      <c r="I48" s="99"/>
      <c r="J48" s="100">
        <f t="shared" ref="J48:J49" si="15">SUM(H48:I48)</f>
        <v>0</v>
      </c>
      <c r="K48" s="32"/>
      <c r="L48" s="39">
        <f t="shared" si="12"/>
        <v>0</v>
      </c>
      <c r="M48" s="100">
        <f t="shared" si="13"/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102">
        <f t="shared" si="14"/>
        <v>0</v>
      </c>
      <c r="G49" s="32"/>
      <c r="H49" s="44">
        <v>26000</v>
      </c>
      <c r="I49" s="101"/>
      <c r="J49" s="102">
        <f t="shared" si="15"/>
        <v>26000</v>
      </c>
      <c r="K49" s="32"/>
      <c r="L49" s="44">
        <f t="shared" si="12"/>
        <v>-26000</v>
      </c>
      <c r="M49" s="102">
        <f t="shared" si="13"/>
        <v>-26000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>
        <f>M49</f>
        <v>-26000</v>
      </c>
    </row>
    <row r="50" spans="2:34" ht="15" thickBot="1" x14ac:dyDescent="0.35">
      <c r="B50" s="186" t="s">
        <v>40</v>
      </c>
      <c r="C50" s="187"/>
      <c r="D50" s="48">
        <f>SUM(D45:D49)</f>
        <v>461369022</v>
      </c>
      <c r="E50" s="103">
        <f t="shared" ref="E50:F50" si="16">SUM(E45:E49)</f>
        <v>0</v>
      </c>
      <c r="F50" s="104">
        <f t="shared" si="16"/>
        <v>461369022</v>
      </c>
      <c r="G50" s="32"/>
      <c r="H50" s="48">
        <f>SUM(H45:H49)</f>
        <v>464401787</v>
      </c>
      <c r="I50" s="103">
        <f t="shared" ref="I50:J50" si="17">SUM(I45:I49)</f>
        <v>0</v>
      </c>
      <c r="J50" s="104">
        <f t="shared" si="17"/>
        <v>464401787</v>
      </c>
      <c r="K50" s="32"/>
      <c r="L50" s="48">
        <f>SUM(L45:L49)</f>
        <v>-3032765</v>
      </c>
      <c r="M50" s="104">
        <f t="shared" ref="M50" si="18">SUM(M45:M49)</f>
        <v>-3032765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2918719</v>
      </c>
      <c r="AD50" s="49">
        <f t="shared" si="19"/>
        <v>-5925484</v>
      </c>
      <c r="AE50" s="49">
        <f t="shared" si="19"/>
        <v>0</v>
      </c>
      <c r="AF50" s="49">
        <f t="shared" si="19"/>
        <v>-26000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36"/>
      <c r="F53" s="98">
        <f>SUM(D53:E53)</f>
        <v>0</v>
      </c>
      <c r="G53" s="32"/>
      <c r="H53" s="35"/>
      <c r="I53" s="36"/>
      <c r="J53" s="98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100">
        <f>SUM(D54:E54)</f>
        <v>0</v>
      </c>
      <c r="G54" s="32"/>
      <c r="H54" s="41"/>
      <c r="I54" s="40"/>
      <c r="J54" s="10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102">
        <f>SUM(D55:E55)</f>
        <v>0</v>
      </c>
      <c r="G55" s="32"/>
      <c r="H55" s="46"/>
      <c r="I55" s="45"/>
      <c r="J55" s="102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100">
        <f t="shared" ref="F56:F57" si="20">SUM(D56:E56)</f>
        <v>0</v>
      </c>
      <c r="G56" s="32"/>
      <c r="H56" s="41"/>
      <c r="I56" s="40"/>
      <c r="J56" s="100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102">
        <f t="shared" si="20"/>
        <v>0</v>
      </c>
      <c r="G57" s="32"/>
      <c r="H57" s="46"/>
      <c r="I57" s="45"/>
      <c r="J57" s="102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98">
        <f>SUM(D61:E61)</f>
        <v>0</v>
      </c>
      <c r="G61" s="32"/>
      <c r="H61" s="35"/>
      <c r="I61" s="36"/>
      <c r="J61" s="98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100">
        <f>SUM(D62:E62)</f>
        <v>0</v>
      </c>
      <c r="G62" s="32"/>
      <c r="H62" s="41"/>
      <c r="I62" s="40"/>
      <c r="J62" s="10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102">
        <f>SUM(D63:E63)</f>
        <v>0</v>
      </c>
      <c r="G63" s="32"/>
      <c r="H63" s="46"/>
      <c r="I63" s="45"/>
      <c r="J63" s="102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100">
        <f t="shared" ref="F64" si="28">SUM(D64:E64)</f>
        <v>0</v>
      </c>
      <c r="G64" s="32"/>
      <c r="H64" s="41"/>
      <c r="I64" s="40"/>
      <c r="J64" s="100">
        <f t="shared" ref="J64" si="29">SUM(H64:I64)</f>
        <v>0</v>
      </c>
      <c r="K64" s="32"/>
      <c r="L64" s="41">
        <f t="shared" ref="L64" si="30">D64-H64</f>
        <v>0</v>
      </c>
      <c r="M64" s="42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 t="shared" ref="E66:F66" si="32">SUM(E61:E64)</f>
        <v>0</v>
      </c>
      <c r="F66" s="50">
        <f t="shared" si="32"/>
        <v>0</v>
      </c>
      <c r="G66" s="32"/>
      <c r="H66" s="51">
        <f t="shared" ref="H66:J66" si="33">SUM(H61:H64)</f>
        <v>0</v>
      </c>
      <c r="I66" s="49">
        <f t="shared" si="33"/>
        <v>0</v>
      </c>
      <c r="J66" s="50">
        <f t="shared" si="33"/>
        <v>0</v>
      </c>
      <c r="K66" s="32"/>
      <c r="L66" s="51">
        <f t="shared" ref="L66:M66" si="34">SUM(L61:L64)</f>
        <v>0</v>
      </c>
      <c r="M66" s="50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98">
        <f>SUM(D69:E69)</f>
        <v>0</v>
      </c>
      <c r="G69" s="32"/>
      <c r="H69" s="35"/>
      <c r="I69" s="36"/>
      <c r="J69" s="98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100">
        <f>SUM(D70:E70)</f>
        <v>0</v>
      </c>
      <c r="G70" s="32"/>
      <c r="H70" s="41"/>
      <c r="I70" s="40"/>
      <c r="J70" s="10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3920000</v>
      </c>
      <c r="E75" s="96"/>
      <c r="F75" s="98">
        <f>SUM(D75:E75)</f>
        <v>3920000</v>
      </c>
      <c r="G75" s="32"/>
      <c r="H75" s="54">
        <v>3920000</v>
      </c>
      <c r="I75" s="96"/>
      <c r="J75" s="98">
        <f>SUM(H75:I75)</f>
        <v>3920000</v>
      </c>
      <c r="K75" s="32"/>
      <c r="L75" s="54">
        <f>D75-H75</f>
        <v>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3920000</v>
      </c>
      <c r="E78" s="103">
        <f t="shared" ref="E78:F78" si="40">SUM(E75:E76)</f>
        <v>0</v>
      </c>
      <c r="F78" s="104">
        <f t="shared" si="40"/>
        <v>3920000</v>
      </c>
      <c r="G78" s="32"/>
      <c r="H78" s="48">
        <f t="shared" ref="H78:J78" si="41">SUM(H75:H76)</f>
        <v>3920000</v>
      </c>
      <c r="I78" s="103">
        <f t="shared" si="41"/>
        <v>0</v>
      </c>
      <c r="J78" s="104">
        <f t="shared" si="41"/>
        <v>3920000</v>
      </c>
      <c r="K78" s="32"/>
      <c r="L78" s="48">
        <f t="shared" ref="L78:M78" si="42">SUM(L75:L76)</f>
        <v>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98">
        <f>SUM(D93:E93)</f>
        <v>0</v>
      </c>
      <c r="G93" s="32"/>
      <c r="H93" s="35"/>
      <c r="I93" s="36"/>
      <c r="J93" s="98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100">
        <f>SUM(D94:E94)</f>
        <v>0</v>
      </c>
      <c r="G94" s="32"/>
      <c r="H94" s="41"/>
      <c r="I94" s="40"/>
      <c r="J94" s="10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102">
        <f>SUM(D95:E95)</f>
        <v>0</v>
      </c>
      <c r="G95" s="32"/>
      <c r="H95" s="46"/>
      <c r="I95" s="45"/>
      <c r="J95" s="102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96"/>
      <c r="F100" s="98">
        <f>SUM(D100:E100)</f>
        <v>0</v>
      </c>
      <c r="G100" s="32"/>
      <c r="H100" s="54"/>
      <c r="I100" s="96"/>
      <c r="J100" s="98">
        <f>SUM(H100:I100)</f>
        <v>0</v>
      </c>
      <c r="K100" s="32"/>
      <c r="L100" s="54">
        <f>D100-H100</f>
        <v>0</v>
      </c>
      <c r="M100" s="98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39"/>
      <c r="E101" s="99"/>
      <c r="F101" s="100">
        <f>SUM(D101:E101)</f>
        <v>0</v>
      </c>
      <c r="G101" s="32"/>
      <c r="H101" s="39"/>
      <c r="I101" s="99"/>
      <c r="J101" s="100">
        <f>SUM(H101:I101)</f>
        <v>0</v>
      </c>
      <c r="K101" s="32"/>
      <c r="L101" s="39">
        <f>D101-H101</f>
        <v>0</v>
      </c>
      <c r="M101" s="100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226"/>
      <c r="E102" s="227"/>
      <c r="F102" s="228"/>
      <c r="G102" s="32"/>
      <c r="H102" s="226"/>
      <c r="I102" s="227"/>
      <c r="J102" s="228"/>
      <c r="K102" s="32"/>
      <c r="L102" s="226"/>
      <c r="M102" s="228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48">
        <f>SUM(D100:D101)</f>
        <v>0</v>
      </c>
      <c r="E103" s="103">
        <f>SUM(E100:E101)</f>
        <v>0</v>
      </c>
      <c r="F103" s="104">
        <f>SUM(F100:F101)</f>
        <v>0</v>
      </c>
      <c r="G103" s="32"/>
      <c r="H103" s="48">
        <f>SUM(H100:H101)</f>
        <v>0</v>
      </c>
      <c r="I103" s="103">
        <f>SUM(I100:I101)</f>
        <v>0</v>
      </c>
      <c r="J103" s="104">
        <f>SUM(J100:J101)</f>
        <v>0</v>
      </c>
      <c r="K103" s="32"/>
      <c r="L103" s="48">
        <f>SUM(L100:L101)</f>
        <v>0</v>
      </c>
      <c r="M103" s="104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504550659</v>
      </c>
      <c r="E110" s="66">
        <f t="shared" ref="E110:AF110" si="54">SUM(E28,E42,E50,E58,E66,E72,E78,E90,E97,E103,E84,E108)</f>
        <v>0</v>
      </c>
      <c r="F110" s="66">
        <f t="shared" si="54"/>
        <v>504550659</v>
      </c>
      <c r="G110" s="32"/>
      <c r="H110" s="66">
        <f t="shared" si="54"/>
        <v>507579422</v>
      </c>
      <c r="I110" s="66">
        <f t="shared" si="54"/>
        <v>0</v>
      </c>
      <c r="J110" s="66">
        <f t="shared" si="54"/>
        <v>507579422</v>
      </c>
      <c r="K110" s="32"/>
      <c r="L110" s="66">
        <f t="shared" si="54"/>
        <v>-3028763</v>
      </c>
      <c r="M110" s="66">
        <f t="shared" si="54"/>
        <v>-3028763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0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0</v>
      </c>
      <c r="Y110" s="66">
        <f t="shared" si="54"/>
        <v>0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2918719</v>
      </c>
      <c r="AD110" s="66">
        <f t="shared" si="54"/>
        <v>-5925484</v>
      </c>
      <c r="AE110" s="66">
        <f t="shared" si="54"/>
        <v>0</v>
      </c>
      <c r="AF110" s="66">
        <f t="shared" si="54"/>
        <v>-21998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86"/>
      <c r="I115" s="74"/>
      <c r="J115" s="113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13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079D1-28A1-4756-A36E-04AF06CCDABE}">
  <sheetPr>
    <tabColor theme="0"/>
  </sheetPr>
  <dimension ref="B1:AH120"/>
  <sheetViews>
    <sheetView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116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0</v>
      </c>
      <c r="E28" s="28">
        <f>SUM(E11:E26)</f>
        <v>0</v>
      </c>
      <c r="F28" s="29">
        <f>SUM(F11:F26)</f>
        <v>0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0</v>
      </c>
      <c r="M28" s="29">
        <f>SUM(M11:M26)</f>
        <v>0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91500</v>
      </c>
    </row>
    <row r="32" spans="2:34" x14ac:dyDescent="0.3">
      <c r="B32" s="16">
        <v>2.2999999999999998</v>
      </c>
      <c r="C32" s="38" t="s">
        <v>43</v>
      </c>
      <c r="D32" s="39">
        <v>10000</v>
      </c>
      <c r="E32" s="40"/>
      <c r="F32" s="20">
        <f t="shared" si="6"/>
        <v>10000</v>
      </c>
      <c r="G32" s="32"/>
      <c r="H32" s="41"/>
      <c r="I32" s="40"/>
      <c r="J32" s="20">
        <f t="shared" si="7"/>
        <v>0</v>
      </c>
      <c r="K32" s="32"/>
      <c r="L32" s="41">
        <f t="shared" si="8"/>
        <v>10000</v>
      </c>
      <c r="M32" s="42">
        <f t="shared" si="9"/>
        <v>10000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>
        <f>M32</f>
        <v>10000</v>
      </c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/>
      <c r="E33" s="45"/>
      <c r="F33" s="23">
        <f t="shared" si="6"/>
        <v>0</v>
      </c>
      <c r="G33" s="32"/>
      <c r="H33" s="46"/>
      <c r="I33" s="45"/>
      <c r="J33" s="23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500</v>
      </c>
      <c r="E34" s="40"/>
      <c r="F34" s="20">
        <f t="shared" si="6"/>
        <v>500</v>
      </c>
      <c r="G34" s="32"/>
      <c r="H34" s="39"/>
      <c r="I34" s="40"/>
      <c r="J34" s="20">
        <f t="shared" si="7"/>
        <v>0</v>
      </c>
      <c r="K34" s="32"/>
      <c r="L34" s="41">
        <f t="shared" si="8"/>
        <v>500</v>
      </c>
      <c r="M34" s="42">
        <f t="shared" si="9"/>
        <v>500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>
        <f>M34</f>
        <v>500</v>
      </c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>
        <v>51000</v>
      </c>
      <c r="E36" s="40"/>
      <c r="F36" s="20">
        <f t="shared" si="6"/>
        <v>51000</v>
      </c>
      <c r="G36" s="32"/>
      <c r="H36" s="39"/>
      <c r="I36" s="40"/>
      <c r="J36" s="20">
        <f t="shared" si="7"/>
        <v>0</v>
      </c>
      <c r="K36" s="32"/>
      <c r="L36" s="41">
        <f t="shared" si="8"/>
        <v>51000</v>
      </c>
      <c r="M36" s="42">
        <f t="shared" si="9"/>
        <v>51000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>
        <f>M36</f>
        <v>51000</v>
      </c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>
        <v>30000</v>
      </c>
      <c r="E38" s="40"/>
      <c r="F38" s="20">
        <f t="shared" si="6"/>
        <v>30000</v>
      </c>
      <c r="G38" s="32"/>
      <c r="H38" s="41"/>
      <c r="I38" s="40"/>
      <c r="J38" s="20">
        <f t="shared" si="7"/>
        <v>0</v>
      </c>
      <c r="K38" s="32"/>
      <c r="L38" s="41">
        <f t="shared" si="8"/>
        <v>30000</v>
      </c>
      <c r="M38" s="42">
        <f t="shared" si="9"/>
        <v>30000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>
        <f>M38</f>
        <v>30000</v>
      </c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91500</v>
      </c>
      <c r="E42" s="49">
        <f>SUM(E31:E41)</f>
        <v>0</v>
      </c>
      <c r="F42" s="50">
        <f>SUM(F31:F41)</f>
        <v>91500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91500</v>
      </c>
      <c r="M42" s="50">
        <f>SUM(M31:M41)</f>
        <v>91500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91500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117131788</v>
      </c>
      <c r="E45" s="55"/>
      <c r="F45" s="14">
        <f>SUM(D45:E45)</f>
        <v>117131788</v>
      </c>
      <c r="G45" s="32"/>
      <c r="H45" s="54"/>
      <c r="I45" s="36"/>
      <c r="J45" s="14">
        <f>SUM(H45:I45)</f>
        <v>0</v>
      </c>
      <c r="K45" s="32"/>
      <c r="L45" s="35">
        <f>D45-H45</f>
        <v>117131788</v>
      </c>
      <c r="M45" s="37">
        <f>F45-J45</f>
        <v>117131788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>
        <f>M45</f>
        <v>117131788</v>
      </c>
      <c r="AB45" s="36"/>
      <c r="AC45" s="36"/>
      <c r="AD45" s="36"/>
      <c r="AE45" s="36"/>
      <c r="AF45" s="37"/>
      <c r="AH45" s="15">
        <f>SUMIF(M45:M49,"&gt;0")</f>
        <v>117131788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117131788</v>
      </c>
      <c r="E50" s="49">
        <f>SUM(E45:E49)</f>
        <v>0</v>
      </c>
      <c r="F50" s="50">
        <f>SUM(F45:F49)</f>
        <v>117131788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117131788</v>
      </c>
      <c r="M50" s="50">
        <f>SUM(M45:M49)</f>
        <v>117131788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117131788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1775200</v>
      </c>
      <c r="E75" s="55"/>
      <c r="F75" s="80">
        <f>SUM(D75:E75)</f>
        <v>1775200</v>
      </c>
      <c r="G75" s="32"/>
      <c r="H75" s="54"/>
      <c r="I75" s="36"/>
      <c r="J75" s="14">
        <f>SUM(H75:I75)</f>
        <v>0</v>
      </c>
      <c r="K75" s="32"/>
      <c r="L75" s="35">
        <f>D75-H75</f>
        <v>1775200</v>
      </c>
      <c r="M75" s="37">
        <f>F75-J75</f>
        <v>1775200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>
        <f>M75</f>
        <v>1775200</v>
      </c>
      <c r="AB75" s="36"/>
      <c r="AC75" s="36"/>
      <c r="AD75" s="36"/>
      <c r="AE75" s="36"/>
      <c r="AF75" s="37"/>
      <c r="AH75" s="15">
        <f>SUMIF(M75:M76,"&gt;0")</f>
        <v>1775200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1775200</v>
      </c>
      <c r="E78" s="49">
        <f>SUM(E75:E76)</f>
        <v>0</v>
      </c>
      <c r="F78" s="50">
        <f>SUM(F75:F76)</f>
        <v>1775200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1775200</v>
      </c>
      <c r="M78" s="50">
        <f>SUM(M75:M76)</f>
        <v>1775200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1775200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118998488</v>
      </c>
      <c r="E110" s="66">
        <f t="shared" ref="E110:AF110" si="32">SUM(E28,E42,E50,E58,E66,E72,E78,E90,E97,E103,E84,E108)</f>
        <v>0</v>
      </c>
      <c r="F110" s="66">
        <f t="shared" si="32"/>
        <v>118998488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118998488</v>
      </c>
      <c r="M110" s="66">
        <f t="shared" si="32"/>
        <v>118998488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118998488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B521F-6C5A-430B-9DE9-F4C2F2F4DE8D}">
  <sheetPr>
    <tabColor theme="0"/>
  </sheetPr>
  <dimension ref="B1:AH120"/>
  <sheetViews>
    <sheetView topLeftCell="U13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140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141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97"/>
      <c r="H11" s="54"/>
      <c r="I11" s="96"/>
      <c r="J11" s="98">
        <f>SUM(H11:I11)</f>
        <v>0</v>
      </c>
      <c r="K11" s="97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2500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97"/>
      <c r="H12" s="39"/>
      <c r="I12" s="99"/>
      <c r="J12" s="100">
        <f>SUM(H12:I12)</f>
        <v>0</v>
      </c>
      <c r="K12" s="97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97"/>
      <c r="H13" s="44"/>
      <c r="I13" s="101"/>
      <c r="J13" s="102">
        <f>SUM(H13:I13)</f>
        <v>0</v>
      </c>
      <c r="K13" s="97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97"/>
      <c r="H14" s="39"/>
      <c r="I14" s="99"/>
      <c r="J14" s="100">
        <f t="shared" ref="J14:J26" si="1">SUM(H14:I14)</f>
        <v>0</v>
      </c>
      <c r="K14" s="97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1040626</v>
      </c>
      <c r="E15" s="101"/>
      <c r="F15" s="102">
        <f t="shared" si="0"/>
        <v>1040626</v>
      </c>
      <c r="G15" s="97"/>
      <c r="H15" s="44">
        <v>1040626</v>
      </c>
      <c r="I15" s="101"/>
      <c r="J15" s="102">
        <f t="shared" si="1"/>
        <v>1040626</v>
      </c>
      <c r="K15" s="97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97"/>
      <c r="H16" s="39"/>
      <c r="I16" s="99"/>
      <c r="J16" s="100">
        <f t="shared" si="1"/>
        <v>0</v>
      </c>
      <c r="K16" s="97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97"/>
      <c r="H17" s="44"/>
      <c r="I17" s="101"/>
      <c r="J17" s="102">
        <f t="shared" si="1"/>
        <v>0</v>
      </c>
      <c r="K17" s="97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97"/>
      <c r="H18" s="39"/>
      <c r="I18" s="99"/>
      <c r="J18" s="100">
        <f t="shared" si="1"/>
        <v>0</v>
      </c>
      <c r="K18" s="97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97"/>
      <c r="H19" s="44"/>
      <c r="I19" s="101"/>
      <c r="J19" s="102">
        <f t="shared" si="1"/>
        <v>0</v>
      </c>
      <c r="K19" s="97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97"/>
      <c r="H20" s="39"/>
      <c r="I20" s="99"/>
      <c r="J20" s="100">
        <f t="shared" si="1"/>
        <v>0</v>
      </c>
      <c r="K20" s="97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97"/>
      <c r="H21" s="44"/>
      <c r="I21" s="101"/>
      <c r="J21" s="102">
        <f t="shared" si="1"/>
        <v>0</v>
      </c>
      <c r="K21" s="97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97"/>
      <c r="H22" s="39"/>
      <c r="I22" s="99"/>
      <c r="J22" s="100">
        <f t="shared" si="1"/>
        <v>0</v>
      </c>
      <c r="K22" s="97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97"/>
      <c r="H23" s="44"/>
      <c r="I23" s="101"/>
      <c r="J23" s="102">
        <f t="shared" si="1"/>
        <v>0</v>
      </c>
      <c r="K23" s="97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97"/>
      <c r="H24" s="39"/>
      <c r="I24" s="99"/>
      <c r="J24" s="100">
        <f t="shared" si="1"/>
        <v>0</v>
      </c>
      <c r="K24" s="97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97"/>
      <c r="H25" s="44"/>
      <c r="I25" s="101"/>
      <c r="J25" s="102">
        <f t="shared" si="1"/>
        <v>0</v>
      </c>
      <c r="K25" s="97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>
        <v>2500</v>
      </c>
      <c r="E26" s="99"/>
      <c r="F26" s="100">
        <f t="shared" si="0"/>
        <v>2500</v>
      </c>
      <c r="G26" s="97"/>
      <c r="H26" s="39"/>
      <c r="I26" s="99"/>
      <c r="J26" s="100">
        <f t="shared" si="1"/>
        <v>0</v>
      </c>
      <c r="K26" s="97"/>
      <c r="L26" s="39">
        <f t="shared" si="2"/>
        <v>2500</v>
      </c>
      <c r="M26" s="100">
        <f t="shared" si="3"/>
        <v>2500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>
        <f>M26</f>
        <v>2500</v>
      </c>
    </row>
    <row r="27" spans="2:34" x14ac:dyDescent="0.3">
      <c r="B27" s="206"/>
      <c r="C27" s="207"/>
      <c r="D27" s="232"/>
      <c r="E27" s="233"/>
      <c r="F27" s="234"/>
      <c r="G27" s="114"/>
      <c r="H27" s="232"/>
      <c r="I27" s="233"/>
      <c r="J27" s="234"/>
      <c r="K27" s="114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1043126</v>
      </c>
      <c r="E28" s="103">
        <f>SUM(E11:E26)</f>
        <v>0</v>
      </c>
      <c r="F28" s="104">
        <f>SUM(F11:F26)</f>
        <v>1043126</v>
      </c>
      <c r="G28" s="97"/>
      <c r="H28" s="48">
        <f>SUM(H11:H26)</f>
        <v>1040626</v>
      </c>
      <c r="I28" s="103">
        <f>SUM(I11:I26)</f>
        <v>0</v>
      </c>
      <c r="J28" s="104">
        <f>SUM(J11:J26)</f>
        <v>1040626</v>
      </c>
      <c r="K28" s="97"/>
      <c r="L28" s="48">
        <f>SUM(L11:L26)</f>
        <v>2500</v>
      </c>
      <c r="M28" s="104">
        <f>SUM(M11:M26)</f>
        <v>2500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2500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98">
        <f>SUM(D31:E31)</f>
        <v>0</v>
      </c>
      <c r="G31" s="32"/>
      <c r="H31" s="35"/>
      <c r="I31" s="36"/>
      <c r="J31" s="98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100">
        <f>SUM(D32:E32)</f>
        <v>0</v>
      </c>
      <c r="G32" s="32"/>
      <c r="H32" s="41"/>
      <c r="I32" s="40"/>
      <c r="J32" s="100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102">
        <f>SUM(D33:E33)</f>
        <v>0</v>
      </c>
      <c r="G33" s="32"/>
      <c r="H33" s="46"/>
      <c r="I33" s="45"/>
      <c r="J33" s="102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100">
        <f t="shared" ref="F34:F41" si="6">SUM(D34:E34)</f>
        <v>0</v>
      </c>
      <c r="G34" s="32"/>
      <c r="H34" s="41"/>
      <c r="I34" s="40"/>
      <c r="J34" s="100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102">
        <f t="shared" si="6"/>
        <v>0</v>
      </c>
      <c r="G35" s="32"/>
      <c r="H35" s="46"/>
      <c r="I35" s="45"/>
      <c r="J35" s="102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100">
        <f t="shared" si="6"/>
        <v>0</v>
      </c>
      <c r="G36" s="32"/>
      <c r="H36" s="41"/>
      <c r="I36" s="40"/>
      <c r="J36" s="10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102">
        <f t="shared" si="6"/>
        <v>0</v>
      </c>
      <c r="G37" s="32"/>
      <c r="H37" s="46"/>
      <c r="I37" s="45"/>
      <c r="J37" s="102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100">
        <f t="shared" si="6"/>
        <v>0</v>
      </c>
      <c r="G38" s="32"/>
      <c r="H38" s="41"/>
      <c r="I38" s="40"/>
      <c r="J38" s="10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102">
        <f t="shared" si="6"/>
        <v>0</v>
      </c>
      <c r="G39" s="32"/>
      <c r="H39" s="46"/>
      <c r="I39" s="45"/>
      <c r="J39" s="102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100">
        <f t="shared" si="6"/>
        <v>0</v>
      </c>
      <c r="G40" s="32"/>
      <c r="H40" s="41"/>
      <c r="I40" s="40"/>
      <c r="J40" s="10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102">
        <f t="shared" si="6"/>
        <v>0</v>
      </c>
      <c r="G41" s="32"/>
      <c r="H41" s="46"/>
      <c r="I41" s="45"/>
      <c r="J41" s="102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97"/>
      <c r="H45" s="54"/>
      <c r="I45" s="96"/>
      <c r="J45" s="98">
        <f>SUM(H45:I45)</f>
        <v>0</v>
      </c>
      <c r="K45" s="97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97"/>
      <c r="H46" s="39"/>
      <c r="I46" s="99"/>
      <c r="J46" s="100">
        <f>SUM(H46:I46)</f>
        <v>0</v>
      </c>
      <c r="K46" s="97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-3075000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97"/>
      <c r="H47" s="44">
        <v>3075000</v>
      </c>
      <c r="I47" s="101"/>
      <c r="J47" s="102">
        <f>SUM(H47:I47)</f>
        <v>3075000</v>
      </c>
      <c r="K47" s="97"/>
      <c r="L47" s="44">
        <f>D47-H47</f>
        <v>-3075000</v>
      </c>
      <c r="M47" s="102">
        <f>F47-J47</f>
        <v>-3075000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>
        <f>M47</f>
        <v>-3075000</v>
      </c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97"/>
      <c r="H48" s="39"/>
      <c r="I48" s="99"/>
      <c r="J48" s="100">
        <f t="shared" ref="J48:J49" si="13">SUM(H48:I48)</f>
        <v>0</v>
      </c>
      <c r="K48" s="97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97"/>
      <c r="H49" s="44"/>
      <c r="I49" s="101"/>
      <c r="J49" s="102">
        <f t="shared" si="13"/>
        <v>0</v>
      </c>
      <c r="K49" s="97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97"/>
      <c r="H50" s="48">
        <f>SUM(H45:H49)</f>
        <v>3075000</v>
      </c>
      <c r="I50" s="103">
        <f t="shared" ref="I50:J50" si="17">SUM(I45:I49)</f>
        <v>0</v>
      </c>
      <c r="J50" s="104">
        <f t="shared" si="17"/>
        <v>3075000</v>
      </c>
      <c r="K50" s="97"/>
      <c r="L50" s="48">
        <f>SUM(L45:L49)</f>
        <v>-3075000</v>
      </c>
      <c r="M50" s="104">
        <f t="shared" ref="M50" si="18">SUM(M45:M49)</f>
        <v>-3075000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-3075000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97"/>
      <c r="H53" s="54"/>
      <c r="I53" s="96"/>
      <c r="J53" s="98">
        <f>SUM(H53:I53)</f>
        <v>0</v>
      </c>
      <c r="K53" s="97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97"/>
      <c r="H54" s="39"/>
      <c r="I54" s="99"/>
      <c r="J54" s="100">
        <f>SUM(H54:I54)</f>
        <v>0</v>
      </c>
      <c r="K54" s="97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97"/>
      <c r="H55" s="44"/>
      <c r="I55" s="101"/>
      <c r="J55" s="102">
        <f>SUM(H55:I55)</f>
        <v>0</v>
      </c>
      <c r="K55" s="97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97"/>
      <c r="H56" s="39"/>
      <c r="I56" s="99"/>
      <c r="J56" s="100">
        <f t="shared" ref="J56:J57" si="21">SUM(H56:I56)</f>
        <v>0</v>
      </c>
      <c r="K56" s="97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97"/>
      <c r="H57" s="44"/>
      <c r="I57" s="101"/>
      <c r="J57" s="102">
        <f t="shared" si="21"/>
        <v>0</v>
      </c>
      <c r="K57" s="97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97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97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97"/>
      <c r="H61" s="54"/>
      <c r="I61" s="96"/>
      <c r="J61" s="98">
        <f>SUM(H61:I61)</f>
        <v>0</v>
      </c>
      <c r="K61" s="97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97"/>
      <c r="H62" s="39"/>
      <c r="I62" s="99"/>
      <c r="J62" s="100">
        <f>SUM(H62:I62)</f>
        <v>0</v>
      </c>
      <c r="K62" s="97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97"/>
      <c r="H63" s="44"/>
      <c r="I63" s="101"/>
      <c r="J63" s="102">
        <f>SUM(H63:I63)</f>
        <v>0</v>
      </c>
      <c r="K63" s="97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97"/>
      <c r="H64" s="39"/>
      <c r="I64" s="99"/>
      <c r="J64" s="100">
        <f t="shared" ref="J64" si="29">SUM(H64:I64)</f>
        <v>0</v>
      </c>
      <c r="K64" s="97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97"/>
      <c r="H65" s="226"/>
      <c r="I65" s="227"/>
      <c r="J65" s="228"/>
      <c r="K65" s="97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97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97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97"/>
      <c r="H69" s="54"/>
      <c r="I69" s="96"/>
      <c r="J69" s="98">
        <f>SUM(H69:I69)</f>
        <v>0</v>
      </c>
      <c r="K69" s="97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97"/>
      <c r="H70" s="39"/>
      <c r="I70" s="99"/>
      <c r="J70" s="100">
        <f>SUM(H70:I70)</f>
        <v>0</v>
      </c>
      <c r="K70" s="97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97"/>
      <c r="H71" s="226"/>
      <c r="I71" s="227"/>
      <c r="J71" s="228"/>
      <c r="K71" s="97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97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97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2668249</v>
      </c>
      <c r="E75" s="96"/>
      <c r="F75" s="98">
        <f>SUM(D75:E75)</f>
        <v>2668249</v>
      </c>
      <c r="G75" s="97"/>
      <c r="H75" s="54">
        <v>3337755</v>
      </c>
      <c r="I75" s="96"/>
      <c r="J75" s="98">
        <f>SUM(H75:I75)</f>
        <v>3337755</v>
      </c>
      <c r="K75" s="97"/>
      <c r="L75" s="54">
        <f>D75-H75</f>
        <v>-669506</v>
      </c>
      <c r="M75" s="98">
        <f>F75-J75</f>
        <v>-669506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>
        <f>M75</f>
        <v>-669506</v>
      </c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97"/>
      <c r="H76" s="39">
        <v>0</v>
      </c>
      <c r="I76" s="99"/>
      <c r="J76" s="100">
        <f>SUM(H76:I76)</f>
        <v>0</v>
      </c>
      <c r="K76" s="97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-669506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2668249</v>
      </c>
      <c r="E78" s="103">
        <f t="shared" ref="E78:F78" si="40">SUM(E75:E76)</f>
        <v>0</v>
      </c>
      <c r="F78" s="104">
        <f t="shared" si="40"/>
        <v>2668249</v>
      </c>
      <c r="G78" s="97"/>
      <c r="H78" s="48">
        <f t="shared" ref="H78:J78" si="41">SUM(H75:H76)</f>
        <v>3337755</v>
      </c>
      <c r="I78" s="103">
        <f t="shared" si="41"/>
        <v>0</v>
      </c>
      <c r="J78" s="104">
        <f t="shared" si="41"/>
        <v>3337755</v>
      </c>
      <c r="K78" s="97"/>
      <c r="L78" s="48">
        <f t="shared" ref="L78:M78" si="42">SUM(L75:L76)</f>
        <v>-669506</v>
      </c>
      <c r="M78" s="104">
        <f t="shared" si="42"/>
        <v>-669506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-669506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97"/>
      <c r="H81" s="54">
        <v>0</v>
      </c>
      <c r="I81" s="96"/>
      <c r="J81" s="98">
        <f>SUM(H81:I81)</f>
        <v>0</v>
      </c>
      <c r="K81" s="97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97"/>
      <c r="H82" s="39">
        <v>0</v>
      </c>
      <c r="I82" s="99"/>
      <c r="J82" s="100">
        <f>SUM(H82:I82)</f>
        <v>0</v>
      </c>
      <c r="K82" s="97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97"/>
      <c r="H84" s="48">
        <f>SUM(H81:H82)</f>
        <v>0</v>
      </c>
      <c r="I84" s="103">
        <f>SUM(I81:I82)</f>
        <v>0</v>
      </c>
      <c r="J84" s="104">
        <f>SUM(J81:J82)</f>
        <v>0</v>
      </c>
      <c r="K84" s="97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97"/>
      <c r="H87" s="54">
        <v>0</v>
      </c>
      <c r="I87" s="96"/>
      <c r="J87" s="98">
        <f>SUM(H87:I87)</f>
        <v>0</v>
      </c>
      <c r="K87" s="97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97"/>
      <c r="H88" s="39">
        <v>0</v>
      </c>
      <c r="I88" s="99"/>
      <c r="J88" s="100">
        <f>SUM(H88:I88)</f>
        <v>0</v>
      </c>
      <c r="K88" s="97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97"/>
      <c r="H90" s="48">
        <f>SUM(H87:H88)</f>
        <v>0</v>
      </c>
      <c r="I90" s="103">
        <f>SUM(I87:I88)</f>
        <v>0</v>
      </c>
      <c r="J90" s="104">
        <f>SUM(J87:J88)</f>
        <v>0</v>
      </c>
      <c r="K90" s="97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97"/>
      <c r="H93" s="54">
        <v>0</v>
      </c>
      <c r="I93" s="96"/>
      <c r="J93" s="98">
        <f>SUM(H93:I93)</f>
        <v>0</v>
      </c>
      <c r="K93" s="97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97"/>
      <c r="H94" s="39">
        <v>0</v>
      </c>
      <c r="I94" s="99"/>
      <c r="J94" s="100">
        <f>SUM(H94:I94)</f>
        <v>0</v>
      </c>
      <c r="K94" s="97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97"/>
      <c r="H95" s="44">
        <v>0</v>
      </c>
      <c r="I95" s="101"/>
      <c r="J95" s="102">
        <f>SUM(H95:I95)</f>
        <v>0</v>
      </c>
      <c r="K95" s="97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97"/>
      <c r="H96" s="226"/>
      <c r="I96" s="227"/>
      <c r="J96" s="228"/>
      <c r="K96" s="97"/>
      <c r="L96" s="226"/>
      <c r="M96" s="228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97"/>
      <c r="H97" s="48">
        <f>SUM(H93:H95)</f>
        <v>0</v>
      </c>
      <c r="I97" s="103">
        <f>SUM(I93:I95)</f>
        <v>0</v>
      </c>
      <c r="J97" s="104">
        <f>SUM(J93:J95)</f>
        <v>0</v>
      </c>
      <c r="K97" s="97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96"/>
      <c r="F100" s="98">
        <f>SUM(D100:E100)</f>
        <v>0</v>
      </c>
      <c r="G100" s="97"/>
      <c r="H100" s="54">
        <v>0</v>
      </c>
      <c r="I100" s="96"/>
      <c r="J100" s="98">
        <f>SUM(H100:I100)</f>
        <v>0</v>
      </c>
      <c r="K100" s="97"/>
      <c r="L100" s="54">
        <f>D100-H100</f>
        <v>0</v>
      </c>
      <c r="M100" s="98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39"/>
      <c r="E101" s="99"/>
      <c r="F101" s="100">
        <f>SUM(D101:E101)</f>
        <v>0</v>
      </c>
      <c r="G101" s="97"/>
      <c r="H101" s="39">
        <v>0</v>
      </c>
      <c r="I101" s="99"/>
      <c r="J101" s="100">
        <f>SUM(H101:I101)</f>
        <v>0</v>
      </c>
      <c r="K101" s="97"/>
      <c r="L101" s="39">
        <f>D101-H101</f>
        <v>0</v>
      </c>
      <c r="M101" s="100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48">
        <f>SUM(D100:D101)</f>
        <v>0</v>
      </c>
      <c r="E103" s="103">
        <f>SUM(E100:E101)</f>
        <v>0</v>
      </c>
      <c r="F103" s="104">
        <f>SUM(F100:F101)</f>
        <v>0</v>
      </c>
      <c r="G103" s="97"/>
      <c r="H103" s="48">
        <f>SUM(H100:H101)</f>
        <v>0</v>
      </c>
      <c r="I103" s="103">
        <f>SUM(I100:I101)</f>
        <v>0</v>
      </c>
      <c r="J103" s="104">
        <f>SUM(J100:J101)</f>
        <v>0</v>
      </c>
      <c r="K103" s="97"/>
      <c r="L103" s="48">
        <f>SUM(L100:L101)</f>
        <v>0</v>
      </c>
      <c r="M103" s="104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97"/>
      <c r="H104" s="105"/>
      <c r="I104" s="105"/>
      <c r="J104" s="105"/>
      <c r="K104" s="97"/>
      <c r="L104" s="105"/>
      <c r="M104" s="105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97"/>
      <c r="H106" s="54"/>
      <c r="I106" s="96"/>
      <c r="J106" s="98">
        <f>SUM(H106:I106)</f>
        <v>0</v>
      </c>
      <c r="K106" s="97"/>
      <c r="L106" s="54">
        <f>D106-H106</f>
        <v>0</v>
      </c>
      <c r="M106" s="98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97"/>
      <c r="H108" s="48">
        <f>SUM(H106:H106)</f>
        <v>0</v>
      </c>
      <c r="I108" s="103">
        <f>SUM(I106:I106)</f>
        <v>0</v>
      </c>
      <c r="J108" s="104">
        <f>SUM(J106:J106)</f>
        <v>0</v>
      </c>
      <c r="K108" s="97"/>
      <c r="L108" s="48">
        <f>SUM(L106:L106)</f>
        <v>0</v>
      </c>
      <c r="M108" s="104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115"/>
      <c r="H109" s="106"/>
      <c r="I109" s="112"/>
      <c r="J109" s="109"/>
      <c r="K109" s="115"/>
      <c r="L109" s="106"/>
      <c r="M109" s="109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3711375</v>
      </c>
      <c r="E110" s="66">
        <f t="shared" ref="E110:AF110" si="54">SUM(E28,E42,E50,E58,E66,E72,E78,E90,E97,E103,E84,E108)</f>
        <v>0</v>
      </c>
      <c r="F110" s="66">
        <f t="shared" si="54"/>
        <v>3711375</v>
      </c>
      <c r="G110" s="32"/>
      <c r="H110" s="66">
        <f t="shared" si="54"/>
        <v>7453381</v>
      </c>
      <c r="I110" s="66">
        <f t="shared" si="54"/>
        <v>0</v>
      </c>
      <c r="J110" s="66">
        <f t="shared" si="54"/>
        <v>7453381</v>
      </c>
      <c r="K110" s="32"/>
      <c r="L110" s="66">
        <f t="shared" si="54"/>
        <v>-3742006</v>
      </c>
      <c r="M110" s="66">
        <f t="shared" si="54"/>
        <v>-3742006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0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0</v>
      </c>
      <c r="Y110" s="66">
        <f t="shared" si="54"/>
        <v>0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0</v>
      </c>
      <c r="AD110" s="66">
        <f t="shared" si="54"/>
        <v>-3744506</v>
      </c>
      <c r="AE110" s="66">
        <f t="shared" si="54"/>
        <v>0</v>
      </c>
      <c r="AF110" s="66">
        <f t="shared" si="54"/>
        <v>2500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/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/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/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D3620-2E6D-4253-AC5A-A9113D564EFC}">
  <sheetPr>
    <tabColor rgb="FFFFFF00"/>
  </sheetPr>
  <dimension ref="B1:AH120"/>
  <sheetViews>
    <sheetView topLeftCell="W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5546875" customWidth="1"/>
    <col min="5" max="5" width="14.33203125" customWidth="1"/>
    <col min="6" max="6" width="15.88671875" customWidth="1"/>
    <col min="7" max="7" width="1.109375" customWidth="1"/>
    <col min="8" max="8" width="15.33203125" customWidth="1"/>
    <col min="9" max="9" width="14.33203125" customWidth="1"/>
    <col min="10" max="10" width="15.88671875" customWidth="1"/>
    <col min="11" max="11" width="1.109375" customWidth="1"/>
    <col min="12" max="12" width="16.109375" customWidth="1"/>
    <col min="13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0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142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110437911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8503024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-200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>
        <v>2551547</v>
      </c>
      <c r="E14" s="99"/>
      <c r="F14" s="100">
        <f t="shared" ref="F14:F26" si="0">SUM(D14:E14)</f>
        <v>2551547</v>
      </c>
      <c r="G14" s="32"/>
      <c r="H14" s="39">
        <v>2551747</v>
      </c>
      <c r="I14" s="99"/>
      <c r="J14" s="100">
        <f t="shared" ref="J14:J26" si="1">SUM(H14:I14)</f>
        <v>2551747</v>
      </c>
      <c r="K14" s="32"/>
      <c r="L14" s="39">
        <f t="shared" ref="L14:L26" si="2">D14-H14</f>
        <v>-200</v>
      </c>
      <c r="M14" s="100">
        <f t="shared" ref="M14:M26" si="3">F14-J14</f>
        <v>-200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>
        <f>M14</f>
        <v>-200</v>
      </c>
    </row>
    <row r="15" spans="2:34" x14ac:dyDescent="0.3">
      <c r="B15" s="10">
        <v>1.5</v>
      </c>
      <c r="C15" s="11" t="s">
        <v>21</v>
      </c>
      <c r="D15" s="44">
        <v>357091</v>
      </c>
      <c r="E15" s="101"/>
      <c r="F15" s="100">
        <f>D15+E15</f>
        <v>357091</v>
      </c>
      <c r="G15" s="32"/>
      <c r="H15" s="44">
        <v>253973</v>
      </c>
      <c r="I15" s="101"/>
      <c r="J15" s="102">
        <f t="shared" si="1"/>
        <v>253973</v>
      </c>
      <c r="K15" s="32"/>
      <c r="L15" s="44">
        <f t="shared" si="2"/>
        <v>103118</v>
      </c>
      <c r="M15" s="102">
        <f t="shared" si="3"/>
        <v>103118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>
        <f>M15</f>
        <v>103118</v>
      </c>
    </row>
    <row r="16" spans="2:34" x14ac:dyDescent="0.3">
      <c r="B16" s="16">
        <v>1.6</v>
      </c>
      <c r="C16" s="17" t="s">
        <v>22</v>
      </c>
      <c r="D16" s="39"/>
      <c r="E16" s="99"/>
      <c r="F16" s="100"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67">
        <f>4199953+4199953</f>
        <v>8399906</v>
      </c>
      <c r="E20" s="99"/>
      <c r="F20" s="100">
        <f t="shared" si="0"/>
        <v>8399906</v>
      </c>
      <c r="G20" s="32"/>
      <c r="H20" s="39"/>
      <c r="I20" s="99"/>
      <c r="J20" s="100">
        <f t="shared" si="1"/>
        <v>0</v>
      </c>
      <c r="K20" s="32"/>
      <c r="L20" s="39">
        <f>D20-H20</f>
        <v>8399906</v>
      </c>
      <c r="M20" s="100">
        <f t="shared" si="3"/>
        <v>8399906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>
        <f>M20</f>
        <v>8399906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>D21-H21</f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11308544</v>
      </c>
      <c r="E28" s="103">
        <f>SUM(E11:E26)</f>
        <v>0</v>
      </c>
      <c r="F28" s="104">
        <f>SUM(F11:F26)</f>
        <v>11308544</v>
      </c>
      <c r="G28" s="32"/>
      <c r="H28" s="48">
        <f>SUM(H11:H26)</f>
        <v>2805720</v>
      </c>
      <c r="I28" s="103">
        <f>SUM(I11:I26)</f>
        <v>0</v>
      </c>
      <c r="J28" s="104">
        <f>SUM(J11:J26)</f>
        <v>2805720</v>
      </c>
      <c r="K28" s="32"/>
      <c r="L28" s="48">
        <f>SUM(L11:L26)</f>
        <v>8502824</v>
      </c>
      <c r="M28" s="104">
        <f>SUM(M11:M26)</f>
        <v>8502824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8399906</v>
      </c>
      <c r="AD28" s="49">
        <f t="shared" si="5"/>
        <v>0</v>
      </c>
      <c r="AE28" s="49">
        <f t="shared" si="5"/>
        <v>0</v>
      </c>
      <c r="AF28" s="49">
        <f t="shared" si="5"/>
        <v>102918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221651382</v>
      </c>
      <c r="E45" s="96"/>
      <c r="F45" s="98">
        <f>SUM(D45:E45)</f>
        <v>221651382</v>
      </c>
      <c r="G45" s="32"/>
      <c r="H45" s="54">
        <v>222465902</v>
      </c>
      <c r="I45" s="96"/>
      <c r="J45" s="98">
        <f>SUM(H45:I45)</f>
        <v>222465902</v>
      </c>
      <c r="K45" s="32"/>
      <c r="L45" s="54">
        <f>D45-H45</f>
        <v>-814520</v>
      </c>
      <c r="M45" s="98">
        <f>F45-J45</f>
        <v>-814520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>
        <f>M45</f>
        <v>-814520</v>
      </c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>
        <v>111232951</v>
      </c>
      <c r="E46" s="99"/>
      <c r="F46" s="100">
        <f>SUM(D46:E46)</f>
        <v>111232951</v>
      </c>
      <c r="G46" s="32"/>
      <c r="H46" s="39">
        <v>111232951</v>
      </c>
      <c r="I46" s="99"/>
      <c r="J46" s="100">
        <f>SUM(H46:I46)</f>
        <v>111232951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-3953520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>
        <v>3075000</v>
      </c>
      <c r="I47" s="101"/>
      <c r="J47" s="102">
        <f>SUM(H47:I47)</f>
        <v>3075000</v>
      </c>
      <c r="K47" s="32"/>
      <c r="L47" s="44">
        <f>D47-H47</f>
        <v>-3075000</v>
      </c>
      <c r="M47" s="102">
        <f>F47-J47</f>
        <v>-3075000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>
        <f>M47</f>
        <v>-3075000</v>
      </c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>
        <v>64000</v>
      </c>
      <c r="I48" s="99"/>
      <c r="J48" s="100">
        <f t="shared" ref="J48:J49" si="13">SUM(H48:I48)</f>
        <v>64000</v>
      </c>
      <c r="K48" s="32"/>
      <c r="L48" s="39">
        <f t="shared" ref="L48:L49" si="14">D48-H48</f>
        <v>-64000</v>
      </c>
      <c r="M48" s="100">
        <f t="shared" ref="M48:M49" si="15">F48-J48</f>
        <v>-64000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>
        <f>M48</f>
        <v>-64000</v>
      </c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332884333</v>
      </c>
      <c r="E50" s="103">
        <f t="shared" ref="E50:F50" si="16">SUM(E45:E49)</f>
        <v>0</v>
      </c>
      <c r="F50" s="104">
        <f t="shared" si="16"/>
        <v>332884333</v>
      </c>
      <c r="G50" s="32"/>
      <c r="H50" s="48">
        <f>SUM(H45:H49)</f>
        <v>336837853</v>
      </c>
      <c r="I50" s="103">
        <f t="shared" ref="I50:J50" si="17">SUM(I45:I49)</f>
        <v>0</v>
      </c>
      <c r="J50" s="104">
        <f t="shared" si="17"/>
        <v>336837853</v>
      </c>
      <c r="K50" s="32"/>
      <c r="L50" s="48">
        <f>SUM(L45:L49)</f>
        <v>-3953520</v>
      </c>
      <c r="M50" s="104">
        <f t="shared" ref="M50" si="18">SUM(M45:M49)</f>
        <v>-3953520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-3953520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1882554</v>
      </c>
      <c r="E75" s="96"/>
      <c r="F75" s="98">
        <f>SUM(D75:E75)</f>
        <v>1882554</v>
      </c>
      <c r="G75" s="32"/>
      <c r="H75" s="54"/>
      <c r="I75" s="96"/>
      <c r="J75" s="98">
        <f>SUM(H75:I75)</f>
        <v>0</v>
      </c>
      <c r="K75" s="32"/>
      <c r="L75" s="54">
        <f>D75-H75</f>
        <v>1882554</v>
      </c>
      <c r="M75" s="98">
        <f>F75-J75</f>
        <v>1882554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>
        <f>M75</f>
        <v>1882554</v>
      </c>
      <c r="AD75" s="36"/>
      <c r="AE75" s="36"/>
      <c r="AF75" s="37"/>
      <c r="AH75" s="15">
        <f>SUMIF(M75:M76,"&gt;0")</f>
        <v>1882554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1882554</v>
      </c>
      <c r="E78" s="103">
        <f t="shared" ref="E78:F78" si="40">SUM(E75:E76)</f>
        <v>0</v>
      </c>
      <c r="F78" s="104">
        <f t="shared" si="40"/>
        <v>1882554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1882554</v>
      </c>
      <c r="M78" s="104">
        <f t="shared" si="42"/>
        <v>1882554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1882554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96"/>
      <c r="F100" s="98">
        <f>SUM(D100:E100)</f>
        <v>0</v>
      </c>
      <c r="G100" s="32"/>
      <c r="H100" s="54"/>
      <c r="I100" s="96"/>
      <c r="J100" s="98">
        <f>SUM(H100:I100)</f>
        <v>0</v>
      </c>
      <c r="K100" s="32"/>
      <c r="L100" s="54">
        <f>D100-H100</f>
        <v>0</v>
      </c>
      <c r="M100" s="98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39"/>
      <c r="E101" s="99"/>
      <c r="F101" s="100">
        <f>SUM(D101:E101)</f>
        <v>0</v>
      </c>
      <c r="G101" s="32"/>
      <c r="H101" s="39"/>
      <c r="I101" s="99"/>
      <c r="J101" s="100">
        <f>SUM(H101:I101)</f>
        <v>0</v>
      </c>
      <c r="K101" s="32"/>
      <c r="L101" s="39">
        <f>D101-H101</f>
        <v>0</v>
      </c>
      <c r="M101" s="100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226"/>
      <c r="E102" s="227"/>
      <c r="F102" s="228"/>
      <c r="G102" s="32"/>
      <c r="H102" s="226"/>
      <c r="I102" s="227"/>
      <c r="J102" s="228"/>
      <c r="K102" s="32"/>
      <c r="L102" s="226"/>
      <c r="M102" s="228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48">
        <f>SUM(D100:D101)</f>
        <v>0</v>
      </c>
      <c r="E103" s="103">
        <f>SUM(E100:E101)</f>
        <v>0</v>
      </c>
      <c r="F103" s="104">
        <f>SUM(F100:F101)</f>
        <v>0</v>
      </c>
      <c r="G103" s="32"/>
      <c r="H103" s="48">
        <f>SUM(H100:H101)</f>
        <v>0</v>
      </c>
      <c r="I103" s="103">
        <f>SUM(I100:I101)</f>
        <v>0</v>
      </c>
      <c r="J103" s="104">
        <f>SUM(J100:J101)</f>
        <v>0</v>
      </c>
      <c r="K103" s="32"/>
      <c r="L103" s="48">
        <f>SUM(L100:L101)</f>
        <v>0</v>
      </c>
      <c r="M103" s="104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50">SUM(S100:S101)</f>
        <v>0</v>
      </c>
      <c r="T103" s="49">
        <f t="shared" si="50"/>
        <v>0</v>
      </c>
      <c r="U103" s="49">
        <f t="shared" si="50"/>
        <v>0</v>
      </c>
      <c r="V103" s="49">
        <f t="shared" si="50"/>
        <v>0</v>
      </c>
      <c r="W103" s="49">
        <f t="shared" si="50"/>
        <v>0</v>
      </c>
      <c r="X103" s="49">
        <f t="shared" si="50"/>
        <v>0</v>
      </c>
      <c r="Y103" s="49">
        <f t="shared" si="50"/>
        <v>0</v>
      </c>
      <c r="Z103" s="32"/>
      <c r="AA103" s="49">
        <f t="shared" ref="AA103:AF103" si="51">SUM(AA100:AA101)</f>
        <v>0</v>
      </c>
      <c r="AB103" s="49">
        <f t="shared" si="51"/>
        <v>0</v>
      </c>
      <c r="AC103" s="49">
        <f t="shared" si="51"/>
        <v>0</v>
      </c>
      <c r="AD103" s="49">
        <f t="shared" si="51"/>
        <v>0</v>
      </c>
      <c r="AE103" s="49">
        <f t="shared" si="51"/>
        <v>0</v>
      </c>
      <c r="AF103" s="49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52">SUM(S106:S106)</f>
        <v>0</v>
      </c>
      <c r="T108" s="49">
        <f t="shared" si="52"/>
        <v>0</v>
      </c>
      <c r="U108" s="49">
        <f t="shared" si="52"/>
        <v>0</v>
      </c>
      <c r="V108" s="49">
        <f t="shared" si="52"/>
        <v>0</v>
      </c>
      <c r="W108" s="49">
        <f t="shared" si="52"/>
        <v>0</v>
      </c>
      <c r="X108" s="49">
        <f t="shared" si="52"/>
        <v>0</v>
      </c>
      <c r="Y108" s="49">
        <f t="shared" si="52"/>
        <v>0</v>
      </c>
      <c r="Z108" s="32"/>
      <c r="AA108" s="49">
        <f t="shared" ref="AA108:AF108" si="53">SUM(AA106:AA106)</f>
        <v>0</v>
      </c>
      <c r="AB108" s="49">
        <f t="shared" si="53"/>
        <v>0</v>
      </c>
      <c r="AC108" s="49">
        <f t="shared" si="53"/>
        <v>0</v>
      </c>
      <c r="AD108" s="49">
        <f t="shared" si="53"/>
        <v>0</v>
      </c>
      <c r="AE108" s="49">
        <f t="shared" si="53"/>
        <v>0</v>
      </c>
      <c r="AF108" s="49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346075431</v>
      </c>
      <c r="E110" s="66">
        <f t="shared" ref="E110:AF110" si="54">SUM(E28,E42,E50,E58,E66,E72,E78,E90,E97,E103,E84,E108)</f>
        <v>0</v>
      </c>
      <c r="F110" s="66">
        <f t="shared" si="54"/>
        <v>346075431</v>
      </c>
      <c r="G110" s="32"/>
      <c r="H110" s="66">
        <f t="shared" si="54"/>
        <v>339643573</v>
      </c>
      <c r="I110" s="66">
        <f t="shared" si="54"/>
        <v>0</v>
      </c>
      <c r="J110" s="66">
        <f t="shared" si="54"/>
        <v>339643573</v>
      </c>
      <c r="K110" s="32"/>
      <c r="L110" s="66">
        <f t="shared" si="54"/>
        <v>6431858</v>
      </c>
      <c r="M110" s="66">
        <f t="shared" si="54"/>
        <v>6431858</v>
      </c>
      <c r="N110" s="32"/>
      <c r="O110" s="66">
        <f t="shared" si="54"/>
        <v>0</v>
      </c>
      <c r="P110" s="66">
        <f t="shared" si="54"/>
        <v>0</v>
      </c>
      <c r="Q110" s="66">
        <f t="shared" si="54"/>
        <v>0</v>
      </c>
      <c r="R110" s="159"/>
      <c r="S110" s="66">
        <f t="shared" si="54"/>
        <v>0</v>
      </c>
      <c r="T110" s="66">
        <f t="shared" si="54"/>
        <v>0</v>
      </c>
      <c r="U110" s="66">
        <f t="shared" si="54"/>
        <v>0</v>
      </c>
      <c r="V110" s="66">
        <f t="shared" si="54"/>
        <v>0</v>
      </c>
      <c r="W110" s="66">
        <f t="shared" si="54"/>
        <v>0</v>
      </c>
      <c r="X110" s="66">
        <f t="shared" si="54"/>
        <v>0</v>
      </c>
      <c r="Y110" s="66">
        <f t="shared" si="54"/>
        <v>0</v>
      </c>
      <c r="Z110" s="161"/>
      <c r="AA110" s="66">
        <f t="shared" si="54"/>
        <v>0</v>
      </c>
      <c r="AB110" s="66">
        <f t="shared" si="54"/>
        <v>0</v>
      </c>
      <c r="AC110" s="66">
        <f t="shared" si="54"/>
        <v>10282460</v>
      </c>
      <c r="AD110" s="66">
        <f t="shared" si="54"/>
        <v>-3953520</v>
      </c>
      <c r="AE110" s="66">
        <f t="shared" si="54"/>
        <v>0</v>
      </c>
      <c r="AF110" s="66">
        <f t="shared" si="54"/>
        <v>102918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>
        <v>0</v>
      </c>
      <c r="I114" s="117"/>
      <c r="J114" s="118"/>
    </row>
    <row r="115" spans="2:10" ht="15" thickBot="1" x14ac:dyDescent="0.35">
      <c r="B115" s="68">
        <v>9.1999999999999993</v>
      </c>
      <c r="C115" s="69" t="s">
        <v>88</v>
      </c>
      <c r="H115" s="119">
        <v>5036500</v>
      </c>
      <c r="I115" s="120"/>
      <c r="J115" s="121">
        <f>H115+I115</f>
        <v>5036500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>
        <v>0</v>
      </c>
      <c r="I117" s="117"/>
      <c r="J117" s="118"/>
    </row>
    <row r="118" spans="2:10" ht="15" thickBot="1" x14ac:dyDescent="0.35">
      <c r="B118" s="68">
        <v>10.199999999999999</v>
      </c>
      <c r="C118" s="69" t="s">
        <v>91</v>
      </c>
      <c r="H118" s="119">
        <v>0</v>
      </c>
      <c r="I118" s="120"/>
      <c r="J118" s="121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>
        <v>0</v>
      </c>
      <c r="I120" s="123"/>
      <c r="J120" s="124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  <legacy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30605-56A0-4992-ADB9-DBDE072C7488}">
  <sheetPr>
    <tabColor theme="0"/>
  </sheetPr>
  <dimension ref="B1:AH120"/>
  <sheetViews>
    <sheetView topLeftCell="W5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0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143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15146737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>SUM(D11:E11)</f>
        <v>0</v>
      </c>
      <c r="G11" s="15"/>
      <c r="H11" s="12"/>
      <c r="I11" s="13"/>
      <c r="J11" s="14">
        <f>SUM(H11:I11)</f>
        <v>0</v>
      </c>
      <c r="K11" s="15"/>
      <c r="L11" s="12">
        <f>D11-H11</f>
        <v>0</v>
      </c>
      <c r="M11" s="14">
        <f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2500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>SUM(D12:E12)</f>
        <v>0</v>
      </c>
      <c r="G12" s="15"/>
      <c r="H12" s="18"/>
      <c r="I12" s="19"/>
      <c r="J12" s="20">
        <f>SUM(H12:I12)</f>
        <v>0</v>
      </c>
      <c r="K12" s="15"/>
      <c r="L12" s="18">
        <f>D12-H12</f>
        <v>0</v>
      </c>
      <c r="M12" s="20">
        <f>F12-J12</f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>SUM(D13:E13)</f>
        <v>0</v>
      </c>
      <c r="G13" s="15"/>
      <c r="H13" s="21"/>
      <c r="I13" s="22"/>
      <c r="J13" s="23">
        <f>SUM(H13:I13)</f>
        <v>0</v>
      </c>
      <c r="K13" s="15"/>
      <c r="L13" s="21">
        <f>D13-H13</f>
        <v>0</v>
      </c>
      <c r="M13" s="23">
        <f>F13-J13</f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ref="F14:F26" si="0">SUM(D14:E14)</f>
        <v>0</v>
      </c>
      <c r="G14" s="15"/>
      <c r="H14" s="18"/>
      <c r="I14" s="19"/>
      <c r="J14" s="20">
        <f t="shared" ref="J14:J26" si="1">SUM(H14:I14)</f>
        <v>0</v>
      </c>
      <c r="K14" s="15"/>
      <c r="L14" s="18">
        <f t="shared" ref="L14:L26" si="2">D14-H14</f>
        <v>0</v>
      </c>
      <c r="M14" s="20">
        <f t="shared" ref="M14:M26" si="3">F14-J14</f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19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>
        <v>2500</v>
      </c>
      <c r="E26" s="19"/>
      <c r="F26" s="20">
        <f t="shared" si="0"/>
        <v>2500</v>
      </c>
      <c r="G26" s="15"/>
      <c r="H26" s="18"/>
      <c r="I26" s="19"/>
      <c r="J26" s="20">
        <f t="shared" si="1"/>
        <v>0</v>
      </c>
      <c r="K26" s="15"/>
      <c r="L26" s="18">
        <f t="shared" si="2"/>
        <v>2500</v>
      </c>
      <c r="M26" s="20">
        <f t="shared" si="3"/>
        <v>2500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>
        <f>M26</f>
        <v>2500</v>
      </c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2500</v>
      </c>
      <c r="E28" s="28">
        <f>SUM(E11:E26)</f>
        <v>0</v>
      </c>
      <c r="F28" s="29">
        <f>SUM(F11:F26)</f>
        <v>2500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2500</v>
      </c>
      <c r="M28" s="29">
        <f>SUM(M11:M26)</f>
        <v>2500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2500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14">
        <f>SUM(D31:E31)</f>
        <v>0</v>
      </c>
      <c r="G31" s="32"/>
      <c r="H31" s="35"/>
      <c r="I31" s="36"/>
      <c r="J31" s="14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20">
        <f>SUM(D32:E32)</f>
        <v>0</v>
      </c>
      <c r="G32" s="32"/>
      <c r="H32" s="41"/>
      <c r="I32" s="40"/>
      <c r="J32" s="2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23">
        <f>SUM(D33:E33)</f>
        <v>0</v>
      </c>
      <c r="G33" s="32"/>
      <c r="H33" s="46"/>
      <c r="I33" s="45"/>
      <c r="J33" s="23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20">
        <f t="shared" ref="F34:F41" si="6">SUM(D34:E34)</f>
        <v>0</v>
      </c>
      <c r="G34" s="32"/>
      <c r="H34" s="41"/>
      <c r="I34" s="40"/>
      <c r="J34" s="2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20">
        <f t="shared" si="6"/>
        <v>0</v>
      </c>
      <c r="G36" s="32"/>
      <c r="H36" s="41"/>
      <c r="I36" s="40"/>
      <c r="J36" s="2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12">
        <v>1437362</v>
      </c>
      <c r="E45" s="13"/>
      <c r="F45" s="14">
        <f>SUM(D45:E45)</f>
        <v>1437362</v>
      </c>
      <c r="G45" s="15"/>
      <c r="H45" s="12"/>
      <c r="I45" s="13"/>
      <c r="J45" s="14">
        <f>SUM(H45:I45)</f>
        <v>0</v>
      </c>
      <c r="K45" s="15"/>
      <c r="L45" s="12">
        <f>D45-H45</f>
        <v>1437362</v>
      </c>
      <c r="M45" s="14">
        <f>F45-J45</f>
        <v>1437362</v>
      </c>
      <c r="N45" s="15"/>
      <c r="O45" s="12"/>
      <c r="P45" s="13"/>
      <c r="Q45" s="14"/>
      <c r="R45" s="153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>
        <f>M45</f>
        <v>1437362</v>
      </c>
      <c r="AD45" s="36"/>
      <c r="AE45" s="36"/>
      <c r="AF45" s="37"/>
      <c r="AH45" s="15">
        <f>SUMIF(M45:M49,"&gt;0")</f>
        <v>2505691</v>
      </c>
    </row>
    <row r="46" spans="2:34" x14ac:dyDescent="0.3">
      <c r="B46" s="16">
        <v>3.2</v>
      </c>
      <c r="C46" s="38" t="s">
        <v>58</v>
      </c>
      <c r="D46" s="18">
        <v>1068329</v>
      </c>
      <c r="E46" s="19"/>
      <c r="F46" s="20">
        <f>SUM(D46:E46)</f>
        <v>1068329</v>
      </c>
      <c r="G46" s="15"/>
      <c r="H46" s="18"/>
      <c r="I46" s="19"/>
      <c r="J46" s="20">
        <f>SUM(H46:I46)</f>
        <v>0</v>
      </c>
      <c r="K46" s="15"/>
      <c r="L46" s="18">
        <f>D46-H46</f>
        <v>1068329</v>
      </c>
      <c r="M46" s="20">
        <f>F46-J46</f>
        <v>1068329</v>
      </c>
      <c r="N46" s="15"/>
      <c r="O46" s="18"/>
      <c r="P46" s="19"/>
      <c r="Q46" s="20"/>
      <c r="R46" s="153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>
        <f>M46</f>
        <v>1068329</v>
      </c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21"/>
      <c r="E47" s="22"/>
      <c r="F47" s="23">
        <f>SUM(D47:E47)</f>
        <v>0</v>
      </c>
      <c r="G47" s="15"/>
      <c r="H47" s="21"/>
      <c r="I47" s="22"/>
      <c r="J47" s="23">
        <f>SUM(H47:I47)</f>
        <v>0</v>
      </c>
      <c r="K47" s="15"/>
      <c r="L47" s="21">
        <f>D47-H47</f>
        <v>0</v>
      </c>
      <c r="M47" s="23">
        <f>F47-J47</f>
        <v>0</v>
      </c>
      <c r="N47" s="15"/>
      <c r="O47" s="21"/>
      <c r="P47" s="22"/>
      <c r="Q47" s="23"/>
      <c r="R47" s="153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18"/>
      <c r="E48" s="19"/>
      <c r="F48" s="20">
        <f t="shared" ref="F48:F49" si="12">SUM(D48:E48)</f>
        <v>0</v>
      </c>
      <c r="G48" s="15"/>
      <c r="H48" s="18"/>
      <c r="I48" s="19"/>
      <c r="J48" s="20">
        <f t="shared" ref="J48:J49" si="13">SUM(H48:I48)</f>
        <v>0</v>
      </c>
      <c r="K48" s="15"/>
      <c r="L48" s="18">
        <f t="shared" ref="L48:L49" si="14">D48-H48</f>
        <v>0</v>
      </c>
      <c r="M48" s="20">
        <f t="shared" ref="M48:M49" si="15">F48-J48</f>
        <v>0</v>
      </c>
      <c r="N48" s="15"/>
      <c r="O48" s="18"/>
      <c r="P48" s="19"/>
      <c r="Q48" s="20"/>
      <c r="R48" s="153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21"/>
      <c r="E49" s="22"/>
      <c r="F49" s="23">
        <f t="shared" si="12"/>
        <v>0</v>
      </c>
      <c r="G49" s="15"/>
      <c r="H49" s="21"/>
      <c r="I49" s="22"/>
      <c r="J49" s="23">
        <f t="shared" si="13"/>
        <v>0</v>
      </c>
      <c r="K49" s="15"/>
      <c r="L49" s="21">
        <f t="shared" si="14"/>
        <v>0</v>
      </c>
      <c r="M49" s="23">
        <f t="shared" si="15"/>
        <v>0</v>
      </c>
      <c r="N49" s="15"/>
      <c r="O49" s="21"/>
      <c r="P49" s="22"/>
      <c r="Q49" s="23"/>
      <c r="R49" s="153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27">
        <f>SUM(D45:D49)</f>
        <v>2505691</v>
      </c>
      <c r="E50" s="28">
        <f t="shared" ref="E50:F50" si="16">SUM(E45:E49)</f>
        <v>0</v>
      </c>
      <c r="F50" s="29">
        <f t="shared" si="16"/>
        <v>2505691</v>
      </c>
      <c r="G50" s="15"/>
      <c r="H50" s="27">
        <f>SUM(H45:H49)</f>
        <v>0</v>
      </c>
      <c r="I50" s="28">
        <f t="shared" ref="I50:J50" si="17">SUM(I45:I49)</f>
        <v>0</v>
      </c>
      <c r="J50" s="29">
        <f t="shared" si="17"/>
        <v>0</v>
      </c>
      <c r="K50" s="15"/>
      <c r="L50" s="27">
        <f>SUM(L45:L49)</f>
        <v>2505691</v>
      </c>
      <c r="M50" s="29">
        <f t="shared" ref="M50" si="18">SUM(M45:M49)</f>
        <v>2505691</v>
      </c>
      <c r="N50" s="15"/>
      <c r="O50" s="27">
        <f>SUM(O45:O49)</f>
        <v>0</v>
      </c>
      <c r="P50" s="28">
        <f t="shared" ref="P50:AF50" si="19">SUM(P45:P49)</f>
        <v>0</v>
      </c>
      <c r="Q50" s="29">
        <f t="shared" si="19"/>
        <v>0</v>
      </c>
      <c r="R50" s="153"/>
      <c r="S50" s="28">
        <f t="shared" si="19"/>
        <v>0</v>
      </c>
      <c r="T50" s="28">
        <f t="shared" si="19"/>
        <v>0</v>
      </c>
      <c r="U50" s="28">
        <f t="shared" si="19"/>
        <v>0</v>
      </c>
      <c r="V50" s="28">
        <f t="shared" si="19"/>
        <v>0</v>
      </c>
      <c r="W50" s="28">
        <f t="shared" si="19"/>
        <v>0</v>
      </c>
      <c r="X50" s="28">
        <f t="shared" si="19"/>
        <v>0</v>
      </c>
      <c r="Y50" s="28">
        <f t="shared" si="19"/>
        <v>0</v>
      </c>
      <c r="Z50" s="32"/>
      <c r="AA50" s="28">
        <f t="shared" si="19"/>
        <v>0</v>
      </c>
      <c r="AB50" s="28">
        <f t="shared" si="19"/>
        <v>0</v>
      </c>
      <c r="AC50" s="28">
        <f t="shared" si="19"/>
        <v>2505691</v>
      </c>
      <c r="AD50" s="28">
        <f t="shared" si="19"/>
        <v>0</v>
      </c>
      <c r="AE50" s="28">
        <f t="shared" si="19"/>
        <v>0</v>
      </c>
      <c r="AF50" s="28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20">
        <f t="shared" ref="F56:F57" si="20">SUM(D56:E56)</f>
        <v>0</v>
      </c>
      <c r="G56" s="32"/>
      <c r="H56" s="41"/>
      <c r="I56" s="40"/>
      <c r="J56" s="2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23">
        <f t="shared" si="20"/>
        <v>0</v>
      </c>
      <c r="G57" s="32"/>
      <c r="H57" s="46"/>
      <c r="I57" s="45"/>
      <c r="J57" s="23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14">
        <f>SUM(D61:E61)</f>
        <v>0</v>
      </c>
      <c r="G61" s="32"/>
      <c r="H61" s="35"/>
      <c r="I61" s="36"/>
      <c r="J61" s="14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20">
        <f t="shared" ref="F64" si="28">SUM(D64:E64)</f>
        <v>0</v>
      </c>
      <c r="G64" s="32"/>
      <c r="H64" s="41"/>
      <c r="I64" s="40"/>
      <c r="J64" s="2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192"/>
      <c r="I65" s="193"/>
      <c r="J65" s="194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20">
        <f>SUM(D70:E70)</f>
        <v>0</v>
      </c>
      <c r="G70" s="32"/>
      <c r="H70" s="41"/>
      <c r="I70" s="40"/>
      <c r="J70" s="2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12">
        <v>331520</v>
      </c>
      <c r="E75" s="13"/>
      <c r="F75" s="14">
        <f>SUM(D75:E75)</f>
        <v>331520</v>
      </c>
      <c r="G75" s="15"/>
      <c r="H75" s="12"/>
      <c r="I75" s="13"/>
      <c r="J75" s="14">
        <f>SUM(H75:I75)</f>
        <v>0</v>
      </c>
      <c r="K75" s="15"/>
      <c r="L75" s="12">
        <f>D75-H75</f>
        <v>331520</v>
      </c>
      <c r="M75" s="14">
        <f>F75-J75</f>
        <v>331520</v>
      </c>
      <c r="N75" s="15"/>
      <c r="O75" s="12"/>
      <c r="P75" s="13"/>
      <c r="Q75" s="14"/>
      <c r="R75" s="153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>
        <f>M75</f>
        <v>331520</v>
      </c>
      <c r="AD75" s="36"/>
      <c r="AE75" s="36"/>
      <c r="AF75" s="37"/>
      <c r="AH75" s="15">
        <f>SUMIF(M75:M76,"&gt;0")</f>
        <v>331520</v>
      </c>
    </row>
    <row r="76" spans="2:34" x14ac:dyDescent="0.3">
      <c r="B76" s="16">
        <v>7.2</v>
      </c>
      <c r="C76" s="17" t="s">
        <v>39</v>
      </c>
      <c r="D76" s="18"/>
      <c r="E76" s="19"/>
      <c r="F76" s="20">
        <f>SUM(D76:E76)</f>
        <v>0</v>
      </c>
      <c r="G76" s="15"/>
      <c r="H76" s="18"/>
      <c r="I76" s="19"/>
      <c r="J76" s="20">
        <f>SUM(H76:I76)</f>
        <v>0</v>
      </c>
      <c r="K76" s="15"/>
      <c r="L76" s="18">
        <f>D76-H76</f>
        <v>0</v>
      </c>
      <c r="M76" s="20">
        <f>F76-J76</f>
        <v>0</v>
      </c>
      <c r="N76" s="15"/>
      <c r="O76" s="18"/>
      <c r="P76" s="19"/>
      <c r="Q76" s="20"/>
      <c r="R76" s="153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35"/>
      <c r="E77" s="236"/>
      <c r="F77" s="237"/>
      <c r="G77" s="15"/>
      <c r="H77" s="235"/>
      <c r="I77" s="236"/>
      <c r="J77" s="237"/>
      <c r="K77" s="15"/>
      <c r="L77" s="235"/>
      <c r="M77" s="237"/>
      <c r="N77" s="15"/>
      <c r="O77" s="235"/>
      <c r="P77" s="236"/>
      <c r="Q77" s="237"/>
      <c r="R77" s="168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27">
        <f>SUM(D75:D76)</f>
        <v>331520</v>
      </c>
      <c r="E78" s="28">
        <f t="shared" ref="E78:F78" si="40">SUM(E75:E76)</f>
        <v>0</v>
      </c>
      <c r="F78" s="29">
        <f t="shared" si="40"/>
        <v>331520</v>
      </c>
      <c r="G78" s="15"/>
      <c r="H78" s="27">
        <f t="shared" ref="H78:J78" si="41">SUM(H75:H76)</f>
        <v>0</v>
      </c>
      <c r="I78" s="28">
        <f t="shared" si="41"/>
        <v>0</v>
      </c>
      <c r="J78" s="29">
        <f t="shared" si="41"/>
        <v>0</v>
      </c>
      <c r="K78" s="15"/>
      <c r="L78" s="27">
        <f t="shared" ref="L78:M78" si="42">SUM(L75:L76)</f>
        <v>331520</v>
      </c>
      <c r="M78" s="29">
        <f t="shared" si="42"/>
        <v>331520</v>
      </c>
      <c r="N78" s="15"/>
      <c r="O78" s="27">
        <f t="shared" ref="O78:AF78" si="43">SUM(O75:O76)</f>
        <v>0</v>
      </c>
      <c r="P78" s="28">
        <f t="shared" si="43"/>
        <v>0</v>
      </c>
      <c r="Q78" s="29">
        <f t="shared" si="43"/>
        <v>0</v>
      </c>
      <c r="R78" s="153"/>
      <c r="S78" s="28">
        <f t="shared" si="43"/>
        <v>0</v>
      </c>
      <c r="T78" s="28">
        <f t="shared" si="43"/>
        <v>0</v>
      </c>
      <c r="U78" s="28">
        <f t="shared" si="43"/>
        <v>0</v>
      </c>
      <c r="V78" s="28">
        <f t="shared" si="43"/>
        <v>0</v>
      </c>
      <c r="W78" s="28">
        <f t="shared" si="43"/>
        <v>0</v>
      </c>
      <c r="X78" s="28">
        <f t="shared" si="43"/>
        <v>0</v>
      </c>
      <c r="Y78" s="28">
        <f t="shared" si="43"/>
        <v>0</v>
      </c>
      <c r="Z78" s="32"/>
      <c r="AA78" s="28">
        <f t="shared" si="43"/>
        <v>0</v>
      </c>
      <c r="AB78" s="28">
        <f t="shared" si="43"/>
        <v>0</v>
      </c>
      <c r="AC78" s="28">
        <f t="shared" si="43"/>
        <v>331520</v>
      </c>
      <c r="AD78" s="28">
        <f t="shared" si="43"/>
        <v>0</v>
      </c>
      <c r="AE78" s="28">
        <f t="shared" si="43"/>
        <v>0</v>
      </c>
      <c r="AF78" s="28">
        <f t="shared" si="43"/>
        <v>0</v>
      </c>
    </row>
    <row r="79" spans="2:34" ht="15" thickBot="1" x14ac:dyDescent="0.35">
      <c r="B79" s="57"/>
      <c r="C79" s="53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30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12"/>
      <c r="E81" s="13"/>
      <c r="F81" s="14">
        <f>SUM(D81:E81)</f>
        <v>0</v>
      </c>
      <c r="G81" s="15"/>
      <c r="H81" s="12"/>
      <c r="I81" s="13"/>
      <c r="J81" s="14">
        <f>SUM(H81:I81)</f>
        <v>0</v>
      </c>
      <c r="K81" s="15"/>
      <c r="L81" s="12">
        <f>D81-H81</f>
        <v>0</v>
      </c>
      <c r="M81" s="14">
        <f>F81-J81</f>
        <v>0</v>
      </c>
      <c r="N81" s="15"/>
      <c r="O81" s="12"/>
      <c r="P81" s="13"/>
      <c r="Q81" s="14"/>
      <c r="R81" s="153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18"/>
      <c r="E82" s="19"/>
      <c r="F82" s="20">
        <f>SUM(D82:E82)</f>
        <v>0</v>
      </c>
      <c r="G82" s="15"/>
      <c r="H82" s="18"/>
      <c r="I82" s="19"/>
      <c r="J82" s="20">
        <f>SUM(H82:I82)</f>
        <v>0</v>
      </c>
      <c r="K82" s="15"/>
      <c r="L82" s="18">
        <f>D82-H82</f>
        <v>0</v>
      </c>
      <c r="M82" s="20">
        <f>F82-J82</f>
        <v>0</v>
      </c>
      <c r="N82" s="15"/>
      <c r="O82" s="18"/>
      <c r="P82" s="19"/>
      <c r="Q82" s="20"/>
      <c r="R82" s="153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35"/>
      <c r="E83" s="236"/>
      <c r="F83" s="237"/>
      <c r="G83" s="15"/>
      <c r="H83" s="235"/>
      <c r="I83" s="236"/>
      <c r="J83" s="237"/>
      <c r="K83" s="15"/>
      <c r="L83" s="235"/>
      <c r="M83" s="237"/>
      <c r="N83" s="15"/>
      <c r="O83" s="235"/>
      <c r="P83" s="236"/>
      <c r="Q83" s="237"/>
      <c r="R83" s="168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27">
        <f>SUM(D81:D82)</f>
        <v>0</v>
      </c>
      <c r="E84" s="28">
        <f>SUM(E81:E82)</f>
        <v>0</v>
      </c>
      <c r="F84" s="29">
        <f>SUM(F81:F82)</f>
        <v>0</v>
      </c>
      <c r="G84" s="15"/>
      <c r="H84" s="27">
        <f>SUM(H81:H82)</f>
        <v>0</v>
      </c>
      <c r="I84" s="28">
        <f>SUM(I81:I82)</f>
        <v>0</v>
      </c>
      <c r="J84" s="29">
        <f>SUM(J81:J82)</f>
        <v>0</v>
      </c>
      <c r="K84" s="15"/>
      <c r="L84" s="27">
        <f>SUM(L81:L82)</f>
        <v>0</v>
      </c>
      <c r="M84" s="29">
        <f>SUM(M81:M82)</f>
        <v>0</v>
      </c>
      <c r="N84" s="15"/>
      <c r="O84" s="27">
        <f>SUM(O81:O82)</f>
        <v>0</v>
      </c>
      <c r="P84" s="28">
        <f>SUM(P81:P82)</f>
        <v>0</v>
      </c>
      <c r="Q84" s="29">
        <f>SUM(Q81:Q82)</f>
        <v>0</v>
      </c>
      <c r="R84" s="153"/>
      <c r="S84" s="28">
        <f t="shared" ref="S84:Y84" si="44">SUM(S81:S82)</f>
        <v>0</v>
      </c>
      <c r="T84" s="28">
        <f t="shared" si="44"/>
        <v>0</v>
      </c>
      <c r="U84" s="28">
        <f t="shared" si="44"/>
        <v>0</v>
      </c>
      <c r="V84" s="28">
        <f t="shared" si="44"/>
        <v>0</v>
      </c>
      <c r="W84" s="28">
        <f t="shared" si="44"/>
        <v>0</v>
      </c>
      <c r="X84" s="28">
        <f t="shared" si="44"/>
        <v>0</v>
      </c>
      <c r="Y84" s="28">
        <f t="shared" si="44"/>
        <v>0</v>
      </c>
      <c r="Z84" s="32"/>
      <c r="AA84" s="28">
        <f t="shared" ref="AA84:AF84" si="45">SUM(AA81:AA82)</f>
        <v>0</v>
      </c>
      <c r="AB84" s="28">
        <f t="shared" si="45"/>
        <v>0</v>
      </c>
      <c r="AC84" s="28">
        <f t="shared" si="45"/>
        <v>0</v>
      </c>
      <c r="AD84" s="28">
        <f t="shared" si="45"/>
        <v>0</v>
      </c>
      <c r="AE84" s="28">
        <f t="shared" si="45"/>
        <v>0</v>
      </c>
      <c r="AF84" s="28">
        <f t="shared" si="45"/>
        <v>0</v>
      </c>
    </row>
    <row r="85" spans="2:34" ht="15" thickBot="1" x14ac:dyDescent="0.35">
      <c r="B85" s="57"/>
      <c r="C85" s="53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30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12"/>
      <c r="E87" s="13"/>
      <c r="F87" s="14">
        <f>SUM(D87:E87)</f>
        <v>0</v>
      </c>
      <c r="G87" s="15"/>
      <c r="H87" s="12"/>
      <c r="I87" s="13"/>
      <c r="J87" s="14">
        <f>SUM(H87:I87)</f>
        <v>0</v>
      </c>
      <c r="K87" s="15"/>
      <c r="L87" s="12">
        <f>D87-H87</f>
        <v>0</v>
      </c>
      <c r="M87" s="14">
        <f>F87-J87</f>
        <v>0</v>
      </c>
      <c r="N87" s="15"/>
      <c r="O87" s="12"/>
      <c r="P87" s="13"/>
      <c r="Q87" s="14"/>
      <c r="R87" s="153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18"/>
      <c r="E88" s="19"/>
      <c r="F88" s="20">
        <f>SUM(D88:E88)</f>
        <v>0</v>
      </c>
      <c r="G88" s="15"/>
      <c r="H88" s="18"/>
      <c r="I88" s="19"/>
      <c r="J88" s="20">
        <f>SUM(H88:I88)</f>
        <v>0</v>
      </c>
      <c r="K88" s="15"/>
      <c r="L88" s="18">
        <f>D88-H88</f>
        <v>0</v>
      </c>
      <c r="M88" s="20">
        <f>F88-J88</f>
        <v>0</v>
      </c>
      <c r="N88" s="15"/>
      <c r="O88" s="18"/>
      <c r="P88" s="19"/>
      <c r="Q88" s="20"/>
      <c r="R88" s="153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35"/>
      <c r="E89" s="236"/>
      <c r="F89" s="237"/>
      <c r="G89" s="15"/>
      <c r="H89" s="235"/>
      <c r="I89" s="236"/>
      <c r="J89" s="237"/>
      <c r="K89" s="15"/>
      <c r="L89" s="235"/>
      <c r="M89" s="237"/>
      <c r="N89" s="15"/>
      <c r="O89" s="235"/>
      <c r="P89" s="236"/>
      <c r="Q89" s="237"/>
      <c r="R89" s="168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27">
        <f>SUM(D87:D88)</f>
        <v>0</v>
      </c>
      <c r="E90" s="28">
        <f>SUM(E87:E88)</f>
        <v>0</v>
      </c>
      <c r="F90" s="29">
        <f>SUM(F87:F88)</f>
        <v>0</v>
      </c>
      <c r="G90" s="15"/>
      <c r="H90" s="27">
        <f>SUM(H87:H88)</f>
        <v>0</v>
      </c>
      <c r="I90" s="28">
        <f>SUM(I87:I88)</f>
        <v>0</v>
      </c>
      <c r="J90" s="29">
        <f>SUM(J87:J88)</f>
        <v>0</v>
      </c>
      <c r="K90" s="15"/>
      <c r="L90" s="27">
        <f>SUM(L87:L88)</f>
        <v>0</v>
      </c>
      <c r="M90" s="29">
        <f>SUM(M87:M88)</f>
        <v>0</v>
      </c>
      <c r="N90" s="15"/>
      <c r="O90" s="27">
        <f>SUM(O87:O88)</f>
        <v>0</v>
      </c>
      <c r="P90" s="28">
        <f>SUM(P87:P88)</f>
        <v>0</v>
      </c>
      <c r="Q90" s="29">
        <f>SUM(Q87:Q88)</f>
        <v>0</v>
      </c>
      <c r="R90" s="153"/>
      <c r="S90" s="28">
        <f t="shared" ref="S90:Y90" si="46">SUM(S87:S88)</f>
        <v>0</v>
      </c>
      <c r="T90" s="28">
        <f t="shared" si="46"/>
        <v>0</v>
      </c>
      <c r="U90" s="28">
        <f t="shared" si="46"/>
        <v>0</v>
      </c>
      <c r="V90" s="28">
        <f t="shared" si="46"/>
        <v>0</v>
      </c>
      <c r="W90" s="28">
        <f t="shared" si="46"/>
        <v>0</v>
      </c>
      <c r="X90" s="28">
        <f t="shared" si="46"/>
        <v>0</v>
      </c>
      <c r="Y90" s="28">
        <f t="shared" si="46"/>
        <v>0</v>
      </c>
      <c r="Z90" s="32"/>
      <c r="AA90" s="28">
        <f t="shared" ref="AA90:AF90" si="47">SUM(AA87:AA88)</f>
        <v>0</v>
      </c>
      <c r="AB90" s="28">
        <f t="shared" si="47"/>
        <v>0</v>
      </c>
      <c r="AC90" s="28">
        <f t="shared" si="47"/>
        <v>0</v>
      </c>
      <c r="AD90" s="28">
        <f t="shared" si="47"/>
        <v>0</v>
      </c>
      <c r="AE90" s="28">
        <f t="shared" si="47"/>
        <v>0</v>
      </c>
      <c r="AF90" s="28">
        <f t="shared" si="47"/>
        <v>0</v>
      </c>
    </row>
    <row r="91" spans="2:34" ht="15" thickBot="1" x14ac:dyDescent="0.35">
      <c r="B91" s="57"/>
      <c r="C91" s="53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30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14">
        <f>SUM(D93:E93)</f>
        <v>0</v>
      </c>
      <c r="G93" s="32"/>
      <c r="H93" s="35"/>
      <c r="I93" s="36"/>
      <c r="J93" s="14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192"/>
      <c r="I96" s="193"/>
      <c r="J96" s="194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12"/>
      <c r="E100" s="13"/>
      <c r="F100" s="14">
        <f>SUM(D100:E100)</f>
        <v>0</v>
      </c>
      <c r="G100" s="15"/>
      <c r="H100" s="12"/>
      <c r="I100" s="13"/>
      <c r="J100" s="14">
        <f>SUM(H100:I100)</f>
        <v>0</v>
      </c>
      <c r="K100" s="15"/>
      <c r="L100" s="12">
        <f>D100-H100</f>
        <v>0</v>
      </c>
      <c r="M100" s="14">
        <f>F100-J100</f>
        <v>0</v>
      </c>
      <c r="N100" s="15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18"/>
      <c r="E101" s="19"/>
      <c r="F101" s="20">
        <f>SUM(D101:E101)</f>
        <v>0</v>
      </c>
      <c r="G101" s="15"/>
      <c r="H101" s="18"/>
      <c r="I101" s="19"/>
      <c r="J101" s="20">
        <f>SUM(H101:I101)</f>
        <v>0</v>
      </c>
      <c r="K101" s="15"/>
      <c r="L101" s="18">
        <f>D101-H101</f>
        <v>0</v>
      </c>
      <c r="M101" s="20">
        <f>F101-J101</f>
        <v>0</v>
      </c>
      <c r="N101" s="1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235"/>
      <c r="E102" s="236"/>
      <c r="F102" s="237"/>
      <c r="G102" s="15"/>
      <c r="H102" s="235"/>
      <c r="I102" s="236"/>
      <c r="J102" s="237"/>
      <c r="K102" s="15"/>
      <c r="L102" s="235"/>
      <c r="M102" s="237"/>
      <c r="N102" s="15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27">
        <f>SUM(D100:D101)</f>
        <v>0</v>
      </c>
      <c r="E103" s="28">
        <f>SUM(E100:E101)</f>
        <v>0</v>
      </c>
      <c r="F103" s="29">
        <f>SUM(F100:F101)</f>
        <v>0</v>
      </c>
      <c r="G103" s="15"/>
      <c r="H103" s="27">
        <f>SUM(H100:H101)</f>
        <v>0</v>
      </c>
      <c r="I103" s="28">
        <f>SUM(I100:I101)</f>
        <v>0</v>
      </c>
      <c r="J103" s="29">
        <f>SUM(J100:J101)</f>
        <v>0</v>
      </c>
      <c r="K103" s="15"/>
      <c r="L103" s="27">
        <f>SUM(L100:L101)</f>
        <v>0</v>
      </c>
      <c r="M103" s="29">
        <f>SUM(M100:M101)</f>
        <v>0</v>
      </c>
      <c r="N103" s="15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26"/>
      <c r="E104" s="126"/>
      <c r="F104" s="126"/>
      <c r="G104" s="15"/>
      <c r="H104" s="126"/>
      <c r="I104" s="126"/>
      <c r="J104" s="126"/>
      <c r="K104" s="15"/>
      <c r="L104" s="126"/>
      <c r="M104" s="126"/>
      <c r="N104" s="15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12"/>
      <c r="E106" s="13"/>
      <c r="F106" s="14">
        <f>SUM(D106:E106)</f>
        <v>0</v>
      </c>
      <c r="G106" s="15"/>
      <c r="H106" s="12"/>
      <c r="I106" s="13"/>
      <c r="J106" s="14">
        <f>SUM(H106:I106)</f>
        <v>0</v>
      </c>
      <c r="K106" s="15"/>
      <c r="L106" s="12">
        <f>D106-H106</f>
        <v>0</v>
      </c>
      <c r="M106" s="14">
        <f>F106-J106</f>
        <v>0</v>
      </c>
      <c r="N106" s="15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35"/>
      <c r="E107" s="236"/>
      <c r="F107" s="237"/>
      <c r="G107" s="15"/>
      <c r="H107" s="235"/>
      <c r="I107" s="236"/>
      <c r="J107" s="237"/>
      <c r="K107" s="15"/>
      <c r="L107" s="235"/>
      <c r="M107" s="237"/>
      <c r="N107" s="15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27">
        <f>SUM(D106:D106)</f>
        <v>0</v>
      </c>
      <c r="E108" s="28">
        <f>SUM(E106:E106)</f>
        <v>0</v>
      </c>
      <c r="F108" s="29">
        <f>SUM(F106:F106)</f>
        <v>0</v>
      </c>
      <c r="G108" s="15"/>
      <c r="H108" s="27">
        <f>SUM(H106:H106)</f>
        <v>0</v>
      </c>
      <c r="I108" s="28">
        <f>SUM(I106:I106)</f>
        <v>0</v>
      </c>
      <c r="J108" s="29">
        <f>SUM(J106:J106)</f>
        <v>0</v>
      </c>
      <c r="K108" s="15"/>
      <c r="L108" s="27">
        <f>SUM(L106:L106)</f>
        <v>0</v>
      </c>
      <c r="M108" s="29">
        <f>SUM(M106:M106)</f>
        <v>0</v>
      </c>
      <c r="N108" s="15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27"/>
      <c r="E109" s="128"/>
      <c r="F109" s="129"/>
      <c r="G109" s="130"/>
      <c r="H109" s="127"/>
      <c r="I109" s="128"/>
      <c r="J109" s="129"/>
      <c r="K109" s="130"/>
      <c r="L109" s="127"/>
      <c r="M109" s="129"/>
      <c r="N109" s="130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131">
        <f>SUM(D28,D42,D50,D58,D66,D72,D78,D90,D97,D103,D84,D108)</f>
        <v>2839711</v>
      </c>
      <c r="E110" s="131">
        <f t="shared" ref="E110:AF110" si="54">SUM(E28,E42,E50,E58,E66,E72,E78,E90,E97,E103,E84,E108)</f>
        <v>0</v>
      </c>
      <c r="F110" s="131">
        <f t="shared" si="54"/>
        <v>2839711</v>
      </c>
      <c r="G110" s="15"/>
      <c r="H110" s="131">
        <f t="shared" si="54"/>
        <v>0</v>
      </c>
      <c r="I110" s="131">
        <f t="shared" si="54"/>
        <v>0</v>
      </c>
      <c r="J110" s="131">
        <f t="shared" si="54"/>
        <v>0</v>
      </c>
      <c r="K110" s="15"/>
      <c r="L110" s="131">
        <f t="shared" si="54"/>
        <v>2839711</v>
      </c>
      <c r="M110" s="131">
        <f t="shared" si="54"/>
        <v>2839711</v>
      </c>
      <c r="N110" s="15"/>
      <c r="O110" s="131">
        <f t="shared" si="54"/>
        <v>0</v>
      </c>
      <c r="P110" s="131">
        <f t="shared" si="54"/>
        <v>0</v>
      </c>
      <c r="Q110" s="131">
        <f t="shared" si="54"/>
        <v>0</v>
      </c>
      <c r="R110" s="169"/>
      <c r="S110" s="131">
        <f t="shared" si="54"/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si="54"/>
        <v>0</v>
      </c>
      <c r="AB110" s="131">
        <f t="shared" si="54"/>
        <v>0</v>
      </c>
      <c r="AC110" s="131">
        <f t="shared" si="54"/>
        <v>2839711</v>
      </c>
      <c r="AD110" s="131">
        <f t="shared" si="54"/>
        <v>0</v>
      </c>
      <c r="AE110" s="131">
        <f t="shared" si="54"/>
        <v>0</v>
      </c>
      <c r="AF110" s="131">
        <f t="shared" si="54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/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/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/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/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1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H107:J107"/>
    <mergeCell ref="L107:M107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B108:C108"/>
    <mergeCell ref="B110:C110"/>
    <mergeCell ref="B113:C113"/>
    <mergeCell ref="B116:C116"/>
    <mergeCell ref="B119:C119"/>
    <mergeCell ref="B103:C103"/>
    <mergeCell ref="B105:C105"/>
    <mergeCell ref="B107:C107"/>
    <mergeCell ref="D107:F10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E2D9D-63D1-4DE0-B4EA-7E4D48AE24F8}">
  <sheetPr>
    <tabColor theme="0"/>
  </sheetPr>
  <dimension ref="B1:AH129"/>
  <sheetViews>
    <sheetView topLeftCell="A5" workbookViewId="0">
      <pane xSplit="3" ySplit="5" topLeftCell="Y17" activePane="bottomRight" state="frozen"/>
      <selection activeCell="AC22" sqref="AC22"/>
      <selection pane="topRight" activeCell="AC22" sqref="AC22"/>
      <selection pane="bottomLeft" activeCell="AC22" sqref="AC22"/>
      <selection pane="bottomRight" activeCell="AC22" sqref="AC22"/>
    </sheetView>
  </sheetViews>
  <sheetFormatPr defaultRowHeight="14.4" x14ac:dyDescent="0.3"/>
  <cols>
    <col min="1" max="1" width="3.88671875" customWidth="1"/>
    <col min="2" max="2" width="5.5546875" style="1" customWidth="1"/>
    <col min="3" max="3" width="41" customWidth="1"/>
    <col min="4" max="4" width="17.88671875" customWidth="1"/>
    <col min="5" max="5" width="14.6640625" customWidth="1"/>
    <col min="6" max="6" width="15.88671875" customWidth="1"/>
    <col min="7" max="7" width="1.109375" customWidth="1"/>
    <col min="8" max="8" width="17.44140625" customWidth="1"/>
    <col min="9" max="9" width="15.5546875" customWidth="1"/>
    <col min="10" max="10" width="18" customWidth="1"/>
    <col min="11" max="11" width="1.109375" customWidth="1"/>
    <col min="12" max="12" width="17.33203125" customWidth="1"/>
    <col min="13" max="13" width="14.6640625" customWidth="1"/>
    <col min="14" max="14" width="1.109375" customWidth="1"/>
    <col min="15" max="17" width="16.109375" customWidth="1"/>
    <col min="18" max="18" width="1.33203125" customWidth="1"/>
    <col min="19" max="19" width="16.109375" customWidth="1"/>
    <col min="20" max="20" width="22.44140625" customWidth="1"/>
    <col min="21" max="21" width="18.33203125" customWidth="1"/>
    <col min="22" max="25" width="16.109375" customWidth="1"/>
    <col min="26" max="26" width="1.5546875" customWidth="1"/>
    <col min="27" max="32" width="16.109375" customWidth="1"/>
    <col min="33" max="33" width="24.33203125" customWidth="1"/>
    <col min="34" max="34" width="17.66406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144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10071100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C5" t="s">
        <v>94</v>
      </c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38" t="s">
        <v>106</v>
      </c>
      <c r="AB6" s="238" t="s">
        <v>107</v>
      </c>
      <c r="AC6" s="238" t="s">
        <v>108</v>
      </c>
      <c r="AD6" s="238" t="s">
        <v>109</v>
      </c>
      <c r="AE6" s="238" t="s">
        <v>110</v>
      </c>
      <c r="AF6" s="238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39"/>
      <c r="AB7" s="239"/>
      <c r="AC7" s="239"/>
      <c r="AD7" s="239"/>
      <c r="AE7" s="239"/>
      <c r="AF7" s="239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>
        <v>0</v>
      </c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3773504867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>
        <v>0</v>
      </c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-140524453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>
        <v>0</v>
      </c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6006056745</v>
      </c>
      <c r="E15" s="101"/>
      <c r="F15" s="102">
        <f t="shared" si="0"/>
        <v>6006056745</v>
      </c>
      <c r="G15" s="32"/>
      <c r="H15" s="44">
        <v>4504076336</v>
      </c>
      <c r="I15" s="101">
        <v>1501980409</v>
      </c>
      <c r="J15" s="170">
        <f t="shared" si="1"/>
        <v>6006056745</v>
      </c>
      <c r="K15" s="32"/>
      <c r="L15" s="44">
        <f t="shared" si="2"/>
        <v>1501980409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>
        <f>I15</f>
        <v>1501980409</v>
      </c>
      <c r="Y15" s="23"/>
      <c r="Z15" s="15"/>
      <c r="AA15" s="21"/>
      <c r="AB15" s="22"/>
      <c r="AC15" s="22">
        <f>M15</f>
        <v>0</v>
      </c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>
        <v>256969391</v>
      </c>
      <c r="E16" s="99"/>
      <c r="F16" s="100">
        <f t="shared" si="0"/>
        <v>256969391</v>
      </c>
      <c r="G16" s="32"/>
      <c r="H16" s="39">
        <v>256969391</v>
      </c>
      <c r="I16" s="99"/>
      <c r="J16" s="100">
        <f t="shared" si="1"/>
        <v>256969391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>
        <v>18764083</v>
      </c>
      <c r="I17" s="101"/>
      <c r="J17" s="102">
        <f t="shared" si="1"/>
        <v>18764083</v>
      </c>
      <c r="K17" s="32"/>
      <c r="L17" s="44">
        <f t="shared" si="2"/>
        <v>-18764083</v>
      </c>
      <c r="M17" s="102">
        <f t="shared" si="3"/>
        <v>-18764083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>
        <f>M17</f>
        <v>-18764083</v>
      </c>
      <c r="AE17" s="22"/>
      <c r="AF17" s="23"/>
    </row>
    <row r="18" spans="2:34" x14ac:dyDescent="0.3">
      <c r="B18" s="16">
        <v>1.8</v>
      </c>
      <c r="C18" s="17" t="s">
        <v>24</v>
      </c>
      <c r="D18" s="39">
        <v>40522815224</v>
      </c>
      <c r="E18" s="99"/>
      <c r="F18" s="100">
        <f t="shared" si="0"/>
        <v>40522815224</v>
      </c>
      <c r="G18" s="32"/>
      <c r="H18" s="39">
        <v>36049069203</v>
      </c>
      <c r="I18" s="99">
        <v>4473746021</v>
      </c>
      <c r="J18" s="171">
        <f t="shared" si="1"/>
        <v>40522815224</v>
      </c>
      <c r="K18" s="32"/>
      <c r="L18" s="39">
        <f t="shared" si="2"/>
        <v>4473746021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>
        <f>I18</f>
        <v>4473746021</v>
      </c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>
        <v>0</v>
      </c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>
        <v>235216749</v>
      </c>
      <c r="E20" s="132">
        <f>3799921666-235216749</f>
        <v>3564704917</v>
      </c>
      <c r="F20" s="100">
        <f t="shared" si="0"/>
        <v>3799921666</v>
      </c>
      <c r="G20" s="32"/>
      <c r="H20" s="39">
        <v>26416799</v>
      </c>
      <c r="I20" s="99"/>
      <c r="J20" s="100">
        <f t="shared" si="1"/>
        <v>26416799</v>
      </c>
      <c r="K20" s="32"/>
      <c r="L20" s="39">
        <f t="shared" si="2"/>
        <v>208799950</v>
      </c>
      <c r="M20" s="100">
        <f t="shared" si="3"/>
        <v>3773504867</v>
      </c>
      <c r="N20" s="32"/>
      <c r="O20" s="41"/>
      <c r="P20" s="40"/>
      <c r="Q20" s="42"/>
      <c r="R20" s="32"/>
      <c r="S20" s="18"/>
      <c r="T20" s="19">
        <f>E20</f>
        <v>3564704917</v>
      </c>
      <c r="U20" s="19"/>
      <c r="V20" s="19"/>
      <c r="W20" s="19"/>
      <c r="X20" s="19"/>
      <c r="Y20" s="20"/>
      <c r="Z20" s="15"/>
      <c r="AA20" s="18"/>
      <c r="AB20" s="19"/>
      <c r="AC20" s="19">
        <f>M20</f>
        <v>3773504867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>
        <v>39150793</v>
      </c>
      <c r="I22" s="99"/>
      <c r="J22" s="100">
        <f t="shared" si="1"/>
        <v>39150793</v>
      </c>
      <c r="K22" s="32"/>
      <c r="L22" s="39">
        <f t="shared" si="2"/>
        <v>-39150793</v>
      </c>
      <c r="M22" s="100">
        <f t="shared" si="3"/>
        <v>-39150793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>
        <f>M22</f>
        <v>-39150793</v>
      </c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>
        <v>0</v>
      </c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>
        <v>0</v>
      </c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>
        <v>0</v>
      </c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>
        <v>82609577</v>
      </c>
      <c r="I26" s="99"/>
      <c r="J26" s="171">
        <f t="shared" si="1"/>
        <v>82609577</v>
      </c>
      <c r="K26" s="32"/>
      <c r="L26" s="39">
        <f t="shared" si="2"/>
        <v>-82609577</v>
      </c>
      <c r="M26" s="100">
        <f t="shared" si="3"/>
        <v>-82609577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>
        <f>M26</f>
        <v>-82609577</v>
      </c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47021058109</v>
      </c>
      <c r="E28" s="103">
        <f>SUM(E11:E26)</f>
        <v>3564704917</v>
      </c>
      <c r="F28" s="104">
        <f>SUM(F11:F26)</f>
        <v>50585763026</v>
      </c>
      <c r="G28" s="32"/>
      <c r="H28" s="48">
        <f>SUM(H11:H26)</f>
        <v>40977056182</v>
      </c>
      <c r="I28" s="103">
        <f>SUM(I11:I26)</f>
        <v>5975726430</v>
      </c>
      <c r="J28" s="104">
        <f>SUM(J11:J26)</f>
        <v>46952782612</v>
      </c>
      <c r="K28" s="32"/>
      <c r="L28" s="48">
        <f>SUM(L11:L26)</f>
        <v>6044001927</v>
      </c>
      <c r="M28" s="104">
        <f>SUM(M11:M26)</f>
        <v>3632980414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3564704917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5975726430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3773504867</v>
      </c>
      <c r="AD28" s="49">
        <f t="shared" si="5"/>
        <v>-140524453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417000</v>
      </c>
    </row>
    <row r="32" spans="2:34" x14ac:dyDescent="0.3">
      <c r="B32" s="16">
        <v>2.2999999999999998</v>
      </c>
      <c r="C32" s="38" t="s">
        <v>43</v>
      </c>
      <c r="D32" s="39">
        <v>268965000</v>
      </c>
      <c r="E32" s="99"/>
      <c r="F32" s="100">
        <f>SUM(D32:E32)</f>
        <v>268965000</v>
      </c>
      <c r="G32" s="32"/>
      <c r="H32" s="39">
        <v>269887350</v>
      </c>
      <c r="I32" s="99"/>
      <c r="J32" s="171">
        <f>SUM(H32:I32)</f>
        <v>269887350</v>
      </c>
      <c r="K32" s="32"/>
      <c r="L32" s="39">
        <f>D32-H32</f>
        <v>-922350</v>
      </c>
      <c r="M32" s="100">
        <f>F32-J32</f>
        <v>-922350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>
        <f>M32</f>
        <v>-922350</v>
      </c>
      <c r="AE32" s="40"/>
      <c r="AF32" s="42"/>
      <c r="AH32" s="15">
        <f>SUMIF(M31:M41,"&lt;0")</f>
        <v>-2549488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3231750</v>
      </c>
      <c r="E34" s="99"/>
      <c r="F34" s="100">
        <f t="shared" ref="F34:F41" si="6">SUM(D34:E34)</f>
        <v>3231750</v>
      </c>
      <c r="G34" s="32"/>
      <c r="H34" s="39">
        <v>3661263</v>
      </c>
      <c r="I34" s="99"/>
      <c r="J34" s="171">
        <f t="shared" ref="J34:J41" si="7">SUM(H34:I34)</f>
        <v>3661263</v>
      </c>
      <c r="K34" s="32"/>
      <c r="L34" s="39">
        <f t="shared" ref="L34:L41" si="8">D34-H34</f>
        <v>-429513</v>
      </c>
      <c r="M34" s="100">
        <f t="shared" ref="M34:M41" si="9">F34-J34</f>
        <v>-429513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>
        <f>M34</f>
        <v>-429513</v>
      </c>
      <c r="AE34" s="40"/>
      <c r="AF34" s="42"/>
    </row>
    <row r="35" spans="2:34" x14ac:dyDescent="0.3">
      <c r="B35" s="25">
        <v>2.6</v>
      </c>
      <c r="C35" s="43" t="s">
        <v>46</v>
      </c>
      <c r="D35" s="44">
        <v>417000</v>
      </c>
      <c r="E35" s="101"/>
      <c r="F35" s="102">
        <f t="shared" si="6"/>
        <v>417000</v>
      </c>
      <c r="G35" s="32"/>
      <c r="H35" s="44"/>
      <c r="I35" s="101"/>
      <c r="J35" s="102">
        <f t="shared" si="7"/>
        <v>0</v>
      </c>
      <c r="K35" s="32"/>
      <c r="L35" s="44">
        <f t="shared" si="8"/>
        <v>417000</v>
      </c>
      <c r="M35" s="102">
        <f t="shared" si="9"/>
        <v>417000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>
        <f>M35</f>
        <v>417000</v>
      </c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>
        <v>86527500</v>
      </c>
      <c r="E37" s="101"/>
      <c r="F37" s="102">
        <f t="shared" si="6"/>
        <v>86527500</v>
      </c>
      <c r="G37" s="32"/>
      <c r="H37" s="44">
        <v>86824225</v>
      </c>
      <c r="I37" s="101"/>
      <c r="J37" s="170">
        <f t="shared" si="7"/>
        <v>86824225</v>
      </c>
      <c r="K37" s="32"/>
      <c r="L37" s="44">
        <f t="shared" si="8"/>
        <v>-296725</v>
      </c>
      <c r="M37" s="102">
        <f t="shared" si="9"/>
        <v>-296725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>
        <f>M37</f>
        <v>-296725</v>
      </c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>
        <v>12510000</v>
      </c>
      <c r="E40" s="99"/>
      <c r="F40" s="100">
        <f t="shared" si="6"/>
        <v>12510000</v>
      </c>
      <c r="G40" s="32"/>
      <c r="H40" s="39">
        <v>12552900</v>
      </c>
      <c r="I40" s="99"/>
      <c r="J40" s="171">
        <f t="shared" si="7"/>
        <v>12552900</v>
      </c>
      <c r="K40" s="32"/>
      <c r="L40" s="39">
        <f t="shared" si="8"/>
        <v>-42900</v>
      </c>
      <c r="M40" s="100">
        <f t="shared" si="9"/>
        <v>-42900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>
        <f>M40</f>
        <v>-42900</v>
      </c>
    </row>
    <row r="41" spans="2:34" x14ac:dyDescent="0.3">
      <c r="B41" s="25" t="s">
        <v>54</v>
      </c>
      <c r="C41" s="43" t="s">
        <v>39</v>
      </c>
      <c r="D41" s="44">
        <v>250200000</v>
      </c>
      <c r="E41" s="101"/>
      <c r="F41" s="102">
        <f t="shared" si="6"/>
        <v>250200000</v>
      </c>
      <c r="G41" s="32"/>
      <c r="H41" s="44">
        <v>251058000</v>
      </c>
      <c r="I41" s="101"/>
      <c r="J41" s="170">
        <f t="shared" si="7"/>
        <v>251058000</v>
      </c>
      <c r="K41" s="32"/>
      <c r="L41" s="44">
        <f t="shared" si="8"/>
        <v>-858000</v>
      </c>
      <c r="M41" s="102">
        <f t="shared" si="9"/>
        <v>-858000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>
        <f>M41</f>
        <v>-858000</v>
      </c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621851250</v>
      </c>
      <c r="E42" s="103">
        <f>SUM(E31:E41)</f>
        <v>0</v>
      </c>
      <c r="F42" s="104">
        <f>SUM(F31:F41)</f>
        <v>621851250</v>
      </c>
      <c r="G42" s="32"/>
      <c r="H42" s="48">
        <f>SUM(H31:H41)</f>
        <v>623983738</v>
      </c>
      <c r="I42" s="103">
        <f>SUM(I31:I41)</f>
        <v>0</v>
      </c>
      <c r="J42" s="104">
        <f>SUM(J31:J41)</f>
        <v>623983738</v>
      </c>
      <c r="K42" s="32"/>
      <c r="L42" s="48">
        <f>SUM(L31:L41)</f>
        <v>-2132488</v>
      </c>
      <c r="M42" s="104">
        <f>SUM(M31:M41)</f>
        <v>-2132488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417000</v>
      </c>
      <c r="AD42" s="49">
        <f t="shared" si="11"/>
        <v>-2506588</v>
      </c>
      <c r="AE42" s="49">
        <f t="shared" si="11"/>
        <v>0</v>
      </c>
      <c r="AF42" s="49">
        <f t="shared" si="11"/>
        <v>-42900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>
        <v>0</v>
      </c>
      <c r="E53" s="96"/>
      <c r="F53" s="98">
        <f>SUM(D53:E53)</f>
        <v>0</v>
      </c>
      <c r="G53" s="32"/>
      <c r="H53" s="54">
        <v>0</v>
      </c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>
        <f>-E101+218662989</f>
        <v>45471968248</v>
      </c>
      <c r="F54" s="100">
        <f>SUM(D54:E54)</f>
        <v>45471968248</v>
      </c>
      <c r="G54" s="32"/>
      <c r="H54" s="39">
        <v>0</v>
      </c>
      <c r="I54" s="99">
        <f>-I81</f>
        <v>45627903294</v>
      </c>
      <c r="J54" s="100">
        <f>SUM(H54:I54)</f>
        <v>45627903294</v>
      </c>
      <c r="K54" s="32"/>
      <c r="L54" s="39">
        <f>D54-H54</f>
        <v>0</v>
      </c>
      <c r="M54" s="100">
        <f>F54-J54</f>
        <v>-155935046</v>
      </c>
      <c r="N54" s="32"/>
      <c r="O54" s="41">
        <f>M54</f>
        <v>-155935046</v>
      </c>
      <c r="P54" s="40"/>
      <c r="Q54" s="42"/>
      <c r="R54" s="32"/>
      <c r="S54" s="41"/>
      <c r="T54" s="40"/>
      <c r="U54" s="40">
        <f>E54</f>
        <v>45471968248</v>
      </c>
      <c r="V54" s="40"/>
      <c r="W54" s="40">
        <f>I54</f>
        <v>45627903294</v>
      </c>
      <c r="X54" s="40"/>
      <c r="Y54" s="42"/>
      <c r="Z54" s="32"/>
      <c r="AA54" s="41"/>
      <c r="AB54" s="40"/>
      <c r="AC54" s="40"/>
      <c r="AD54" s="40"/>
      <c r="AE54" s="40">
        <f>M54</f>
        <v>-155935046</v>
      </c>
      <c r="AF54" s="42"/>
      <c r="AH54" s="15">
        <f>SUMIF(M53:M57,"&lt;0")</f>
        <v>-155935046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>
        <v>0</v>
      </c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>
        <v>0</v>
      </c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>
        <v>0</v>
      </c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45471968248</v>
      </c>
      <c r="F58" s="104">
        <f t="shared" si="24"/>
        <v>45471968248</v>
      </c>
      <c r="G58" s="32"/>
      <c r="H58" s="48">
        <f>SUM(H53:H57)</f>
        <v>0</v>
      </c>
      <c r="I58" s="103">
        <f t="shared" ref="I58:J58" si="25">SUM(I53:I57)</f>
        <v>45627903294</v>
      </c>
      <c r="J58" s="104">
        <f t="shared" si="25"/>
        <v>45627903294</v>
      </c>
      <c r="K58" s="32"/>
      <c r="L58" s="48">
        <f t="shared" ref="L58:M58" si="26">SUM(L53:L57)</f>
        <v>0</v>
      </c>
      <c r="M58" s="104">
        <f t="shared" si="26"/>
        <v>-155935046</v>
      </c>
      <c r="N58" s="32"/>
      <c r="O58" s="51">
        <f t="shared" ref="O58:AF58" si="27">SUM(O53:O57)</f>
        <v>-155935046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45471968248</v>
      </c>
      <c r="V58" s="49">
        <f t="shared" si="27"/>
        <v>0</v>
      </c>
      <c r="W58" s="49">
        <f t="shared" si="27"/>
        <v>45627903294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-155935046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>
        <v>19245960</v>
      </c>
      <c r="E61" s="96"/>
      <c r="F61" s="98">
        <f>SUM(D61:E61)</f>
        <v>19245960</v>
      </c>
      <c r="G61" s="32"/>
      <c r="H61" s="54">
        <v>19592310</v>
      </c>
      <c r="I61" s="96"/>
      <c r="J61" s="172">
        <f>SUM(H61:I61)</f>
        <v>19592310</v>
      </c>
      <c r="K61" s="32"/>
      <c r="L61" s="54">
        <f>D61-H61</f>
        <v>-346350</v>
      </c>
      <c r="M61" s="98">
        <f>F61-J61</f>
        <v>-346350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>
        <f>M61</f>
        <v>-346350</v>
      </c>
      <c r="AE61" s="36"/>
      <c r="AF61" s="37"/>
      <c r="AH61" s="15">
        <f>SUMIF(M61:M65,"&gt;0")</f>
        <v>96126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>
        <v>0</v>
      </c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-18507230</v>
      </c>
    </row>
    <row r="63" spans="2:34" x14ac:dyDescent="0.3">
      <c r="B63" s="25">
        <v>5.3</v>
      </c>
      <c r="C63" s="43" t="s">
        <v>69</v>
      </c>
      <c r="D63" s="44">
        <v>5856823</v>
      </c>
      <c r="E63" s="101"/>
      <c r="F63" s="102">
        <f>SUM(D63:E63)</f>
        <v>5856823</v>
      </c>
      <c r="G63" s="32"/>
      <c r="H63" s="44">
        <v>5760697</v>
      </c>
      <c r="I63" s="101"/>
      <c r="J63" s="170">
        <f>SUM(H63:I63)</f>
        <v>5760697</v>
      </c>
      <c r="K63" s="32"/>
      <c r="L63" s="44">
        <f>D63-H63</f>
        <v>96126</v>
      </c>
      <c r="M63" s="133">
        <f>F63-J63</f>
        <v>96126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>
        <f>M63</f>
        <v>96126</v>
      </c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>
        <v>18160880</v>
      </c>
      <c r="I64" s="99"/>
      <c r="J64" s="171">
        <f t="shared" ref="J64" si="29">SUM(H64:I64)</f>
        <v>18160880</v>
      </c>
      <c r="K64" s="32"/>
      <c r="L64" s="39">
        <f t="shared" ref="L64" si="30">D64-H64</f>
        <v>-18160880</v>
      </c>
      <c r="M64" s="100">
        <f t="shared" ref="M64" si="31">F64-J64</f>
        <v>-18160880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>
        <f>M64</f>
        <v>-18160880</v>
      </c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25102783</v>
      </c>
      <c r="E66" s="103">
        <f t="shared" ref="E66:F66" si="32">SUM(E61:E64)</f>
        <v>0</v>
      </c>
      <c r="F66" s="104">
        <f t="shared" si="32"/>
        <v>25102783</v>
      </c>
      <c r="G66" s="32"/>
      <c r="H66" s="48">
        <f>SUM(H61:H64)</f>
        <v>43513887</v>
      </c>
      <c r="I66" s="103">
        <f t="shared" ref="I66:J66" si="33">SUM(I61:I64)</f>
        <v>0</v>
      </c>
      <c r="J66" s="104">
        <f t="shared" si="33"/>
        <v>43513887</v>
      </c>
      <c r="K66" s="32"/>
      <c r="L66" s="48">
        <f t="shared" ref="L66:M66" si="34">SUM(L61:L64)</f>
        <v>-18411104</v>
      </c>
      <c r="M66" s="104">
        <f t="shared" si="34"/>
        <v>-18411104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-18507230</v>
      </c>
      <c r="AE66" s="49">
        <f t="shared" si="35"/>
        <v>0</v>
      </c>
      <c r="AF66" s="49">
        <f t="shared" si="35"/>
        <v>96126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>
        <v>3583633</v>
      </c>
      <c r="E69" s="36"/>
      <c r="F69" s="98">
        <f>SUM(D69:E69)</f>
        <v>3583633</v>
      </c>
      <c r="G69" s="32"/>
      <c r="H69" s="54">
        <v>0</v>
      </c>
      <c r="I69" s="96"/>
      <c r="J69" s="98">
        <f>SUM(H69:I69)</f>
        <v>0</v>
      </c>
      <c r="K69" s="32"/>
      <c r="L69" s="54">
        <f>D69-H69</f>
        <v>3583633</v>
      </c>
      <c r="M69" s="98">
        <f>F69-J69</f>
        <v>3583633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>
        <f>M69</f>
        <v>3583633</v>
      </c>
      <c r="AD69" s="36"/>
      <c r="AE69" s="36"/>
      <c r="AF69" s="37"/>
      <c r="AH69" s="15">
        <f>SUMIF(M69:M70,"&gt;0")</f>
        <v>3583633</v>
      </c>
    </row>
    <row r="70" spans="2:34" x14ac:dyDescent="0.3">
      <c r="B70" s="16">
        <v>6.2</v>
      </c>
      <c r="C70" s="38" t="s">
        <v>39</v>
      </c>
      <c r="D70" s="41">
        <v>0</v>
      </c>
      <c r="E70" s="40"/>
      <c r="F70" s="100">
        <f>SUM(D70:E70)</f>
        <v>0</v>
      </c>
      <c r="G70" s="32"/>
      <c r="H70" s="39">
        <v>0</v>
      </c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3583633</v>
      </c>
      <c r="E72" s="49">
        <f t="shared" ref="E72:F72" si="36">SUM(E69:E70)</f>
        <v>0</v>
      </c>
      <c r="F72" s="50">
        <f t="shared" si="36"/>
        <v>3583633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3583633</v>
      </c>
      <c r="M72" s="104">
        <f t="shared" si="38"/>
        <v>3583633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3583633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195405665</v>
      </c>
      <c r="E75" s="125"/>
      <c r="F75" s="98">
        <f>SUM(D75:E75)</f>
        <v>195405665</v>
      </c>
      <c r="G75" s="32"/>
      <c r="H75" s="54">
        <v>178517260</v>
      </c>
      <c r="I75" s="96">
        <v>16888405</v>
      </c>
      <c r="J75" s="172">
        <f>SUM(H75:I75)</f>
        <v>195405665</v>
      </c>
      <c r="K75" s="32"/>
      <c r="L75" s="54">
        <f>D75-H75</f>
        <v>16888405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>
        <f>I75</f>
        <v>16888405</v>
      </c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>
        <v>0</v>
      </c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195405665</v>
      </c>
      <c r="E78" s="103">
        <f t="shared" ref="E78:F78" si="40">SUM(E75:E76)</f>
        <v>0</v>
      </c>
      <c r="F78" s="104">
        <f t="shared" si="40"/>
        <v>195405665</v>
      </c>
      <c r="G78" s="32"/>
      <c r="H78" s="48">
        <f t="shared" ref="H78:J78" si="41">SUM(H75:H76)</f>
        <v>178517260</v>
      </c>
      <c r="I78" s="103">
        <f t="shared" si="41"/>
        <v>16888405</v>
      </c>
      <c r="J78" s="104">
        <f t="shared" si="41"/>
        <v>195405665</v>
      </c>
      <c r="K78" s="32"/>
      <c r="L78" s="48">
        <f t="shared" ref="L78:M78" si="42">SUM(L75:L76)</f>
        <v>16888405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16888405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>
        <v>218090974.81</v>
      </c>
      <c r="E81" s="173">
        <v>-218090974.92499542</v>
      </c>
      <c r="F81" s="98">
        <f>SUM(D81:E81)</f>
        <v>-0.11499541997909546</v>
      </c>
      <c r="G81" s="32"/>
      <c r="H81" s="54">
        <v>45627903294</v>
      </c>
      <c r="I81" s="96">
        <f>-H81</f>
        <v>-45627903294</v>
      </c>
      <c r="J81" s="172">
        <f>SUM(H81:I81)</f>
        <v>0</v>
      </c>
      <c r="K81" s="32"/>
      <c r="L81" s="54">
        <f>D81-H81</f>
        <v>-45409812319.190002</v>
      </c>
      <c r="M81" s="98">
        <f>F81-J81</f>
        <v>-0.11499541997909546</v>
      </c>
      <c r="N81" s="32"/>
      <c r="O81" s="35">
        <f>M81</f>
        <v>-0.11499541997909546</v>
      </c>
      <c r="P81" s="36"/>
      <c r="Q81" s="37"/>
      <c r="R81" s="32"/>
      <c r="S81" s="35"/>
      <c r="T81" s="36"/>
      <c r="U81" s="36">
        <f>E81</f>
        <v>-218090974.92499542</v>
      </c>
      <c r="V81" s="36"/>
      <c r="W81" s="36">
        <f>I81</f>
        <v>-45627903294</v>
      </c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>
        <v>-0.37493896484375</v>
      </c>
      <c r="F82" s="100">
        <f>SUM(D82:E82)</f>
        <v>-0.37493896484375</v>
      </c>
      <c r="G82" s="32"/>
      <c r="H82" s="39">
        <v>49271612</v>
      </c>
      <c r="I82" s="99"/>
      <c r="J82" s="171">
        <f>SUM(H82:I82)</f>
        <v>49271612</v>
      </c>
      <c r="K82" s="32"/>
      <c r="L82" s="39">
        <f>D82-H82</f>
        <v>-49271612</v>
      </c>
      <c r="M82" s="100">
        <f>F82-J82</f>
        <v>-49271612.374938965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>
        <f>M82</f>
        <v>-49271612.374938965</v>
      </c>
      <c r="AE82" s="40"/>
      <c r="AF82" s="42"/>
      <c r="AH82" s="15">
        <f>SUMIF(M81:M82,"&lt;0")</f>
        <v>-49271612.489934385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218090974.81</v>
      </c>
      <c r="E84" s="103">
        <f>SUM(E81:E82)</f>
        <v>-218090975.29993439</v>
      </c>
      <c r="F84" s="104">
        <f>SUM(F81:F82)</f>
        <v>-0.48993438482284546</v>
      </c>
      <c r="G84" s="32"/>
      <c r="H84" s="48">
        <f>SUM(H81:H82)</f>
        <v>45677174906</v>
      </c>
      <c r="I84" s="103">
        <f>SUM(I81:I82)</f>
        <v>-45627903294</v>
      </c>
      <c r="J84" s="104">
        <f>SUM(J81:J82)</f>
        <v>49271612</v>
      </c>
      <c r="K84" s="32"/>
      <c r="L84" s="48">
        <f>SUM(L81:L82)</f>
        <v>-45459083931.190002</v>
      </c>
      <c r="M84" s="104">
        <f>SUM(M81:M82)</f>
        <v>-49271612.489934385</v>
      </c>
      <c r="N84" s="32"/>
      <c r="O84" s="51">
        <f>SUM(O81:O82)</f>
        <v>-0.11499541997909546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-218090974.92499542</v>
      </c>
      <c r="V84" s="49">
        <f t="shared" si="44"/>
        <v>0</v>
      </c>
      <c r="W84" s="49">
        <f t="shared" si="44"/>
        <v>-45627903294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-49271612.374938965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125"/>
      <c r="F87" s="98">
        <f>SUM(D87:E87)</f>
        <v>0</v>
      </c>
      <c r="G87" s="32"/>
      <c r="H87" s="54">
        <v>0</v>
      </c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>
        <v>51450</v>
      </c>
      <c r="I88" s="99"/>
      <c r="J88" s="100">
        <f>SUM(H88:I88)</f>
        <v>51450</v>
      </c>
      <c r="K88" s="32"/>
      <c r="L88" s="39">
        <f>D88-H88</f>
        <v>-51450</v>
      </c>
      <c r="M88" s="100">
        <f>F88-J88</f>
        <v>-51450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>
        <f>M88</f>
        <v>-51450</v>
      </c>
      <c r="AH88" s="15">
        <f>SUMIF(M87:M88,"&lt;0")</f>
        <v>-51450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51450</v>
      </c>
      <c r="I90" s="103">
        <f>SUM(I87:I88)</f>
        <v>0</v>
      </c>
      <c r="J90" s="104">
        <f>SUM(J87:J88)</f>
        <v>51450</v>
      </c>
      <c r="K90" s="32"/>
      <c r="L90" s="48">
        <f>SUM(L87:L88)</f>
        <v>-51450</v>
      </c>
      <c r="M90" s="104">
        <f>SUM(M87:M88)</f>
        <v>-51450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-51450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>
        <v>86320000</v>
      </c>
      <c r="E93" s="96"/>
      <c r="F93" s="98">
        <f>SUM(D93:E93)</f>
        <v>86320000</v>
      </c>
      <c r="G93" s="32"/>
      <c r="H93" s="54">
        <v>82160000</v>
      </c>
      <c r="I93" s="96"/>
      <c r="J93" s="172">
        <f>SUM(H93:I93)</f>
        <v>82160000</v>
      </c>
      <c r="K93" s="32"/>
      <c r="L93" s="54">
        <f>D93-H93</f>
        <v>4160000</v>
      </c>
      <c r="M93" s="98">
        <f>F93-J93</f>
        <v>4160000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>
        <f>M93</f>
        <v>4160000</v>
      </c>
      <c r="AD93" s="36"/>
      <c r="AE93" s="36"/>
      <c r="AF93" s="37"/>
      <c r="AH93" s="15">
        <f>SUMIF(M93:M96,"&gt;0")</f>
        <v>4160000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>
        <v>0</v>
      </c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>
        <v>470236010</v>
      </c>
      <c r="E95" s="101"/>
      <c r="F95" s="102">
        <f>SUM(D95:E95)</f>
        <v>470236010</v>
      </c>
      <c r="G95" s="32"/>
      <c r="H95" s="44">
        <v>470236010</v>
      </c>
      <c r="I95" s="101"/>
      <c r="J95" s="102">
        <f>SUM(H95:I95)</f>
        <v>470236010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556556010</v>
      </c>
      <c r="E97" s="103">
        <f>SUM(E93:E95)</f>
        <v>0</v>
      </c>
      <c r="F97" s="104">
        <f>SUM(F93:F95)</f>
        <v>556556010</v>
      </c>
      <c r="G97" s="32"/>
      <c r="H97" s="48">
        <f>SUM(H93:H95)</f>
        <v>552396010</v>
      </c>
      <c r="I97" s="103">
        <f>SUM(I93:I95)</f>
        <v>0</v>
      </c>
      <c r="J97" s="104">
        <f>SUM(J93:J95)</f>
        <v>552396010</v>
      </c>
      <c r="K97" s="32"/>
      <c r="L97" s="48">
        <f>SUM(L93:L95)</f>
        <v>4160000</v>
      </c>
      <c r="M97" s="104">
        <f>SUM(M93:M95)</f>
        <v>4160000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4160000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0">
        <v>16.3</v>
      </c>
      <c r="C101" s="43" t="s">
        <v>39</v>
      </c>
      <c r="D101" s="177">
        <v>45471968248</v>
      </c>
      <c r="E101" s="178">
        <f>-D101+218662989</f>
        <v>-45253305259</v>
      </c>
      <c r="F101" s="179">
        <f>SUM(D101:E101)</f>
        <v>218662989</v>
      </c>
      <c r="G101" s="32"/>
      <c r="H101" s="177">
        <v>219412840</v>
      </c>
      <c r="I101" s="178"/>
      <c r="J101" s="179">
        <f>SUM(H101:I101)</f>
        <v>219412840</v>
      </c>
      <c r="K101" s="32"/>
      <c r="L101" s="177">
        <f>D101-H101</f>
        <v>45252555408</v>
      </c>
      <c r="M101" s="178">
        <f>F101-J101</f>
        <v>-749851</v>
      </c>
      <c r="N101" s="179"/>
      <c r="O101" s="148"/>
      <c r="P101" s="149"/>
      <c r="Q101" s="150"/>
      <c r="R101" s="168"/>
      <c r="S101" s="156"/>
      <c r="T101" s="157"/>
      <c r="U101" s="157">
        <f>E101</f>
        <v>-45253305259</v>
      </c>
      <c r="V101" s="157"/>
      <c r="W101" s="157"/>
      <c r="X101" s="157"/>
      <c r="Y101" s="158"/>
      <c r="Z101" s="155"/>
      <c r="AA101" s="156"/>
      <c r="AB101" s="157"/>
      <c r="AC101" s="157"/>
      <c r="AD101" s="157"/>
      <c r="AE101" s="157">
        <f>M101</f>
        <v>-749851</v>
      </c>
      <c r="AF101" s="158"/>
      <c r="AH101" s="15">
        <f>SUMIF(M100:M101,"&lt;0")</f>
        <v>-749851</v>
      </c>
    </row>
    <row r="102" spans="2:34" ht="15" thickBot="1" x14ac:dyDescent="0.35">
      <c r="B102" s="186" t="s">
        <v>40</v>
      </c>
      <c r="C102" s="187"/>
      <c r="D102" s="48">
        <f>SUM(D100:D101)</f>
        <v>45471968248</v>
      </c>
      <c r="E102" s="103">
        <f>SUM(E100:E101)</f>
        <v>-45253305259</v>
      </c>
      <c r="F102" s="104">
        <f>SUM(F100:F101)</f>
        <v>218662989</v>
      </c>
      <c r="G102" s="32"/>
      <c r="H102" s="48">
        <f>SUM(H100:H101)</f>
        <v>219412840</v>
      </c>
      <c r="I102" s="103">
        <f>SUM(I100:I101)</f>
        <v>0</v>
      </c>
      <c r="J102" s="104">
        <f>SUM(J100:J101)</f>
        <v>219412840</v>
      </c>
      <c r="K102" s="32"/>
      <c r="L102" s="48">
        <f>SUM(L100:L101)</f>
        <v>45252555408</v>
      </c>
      <c r="M102" s="104">
        <f>SUM(M100:M101)</f>
        <v>-749851</v>
      </c>
      <c r="N102" s="32"/>
      <c r="O102" s="28">
        <f>SUM(O100:O101)</f>
        <v>0</v>
      </c>
      <c r="P102" s="28">
        <f>SUM(P100:P101)</f>
        <v>0</v>
      </c>
      <c r="Q102" s="28">
        <f>SUM(Q100:Q101)</f>
        <v>0</v>
      </c>
      <c r="R102" s="153"/>
      <c r="S102" s="28">
        <f t="shared" ref="S102:Y102" si="50">SUM(S100:S101)</f>
        <v>0</v>
      </c>
      <c r="T102" s="28">
        <f t="shared" si="50"/>
        <v>0</v>
      </c>
      <c r="U102" s="28">
        <f t="shared" si="50"/>
        <v>-45253305259</v>
      </c>
      <c r="V102" s="28">
        <f t="shared" si="50"/>
        <v>0</v>
      </c>
      <c r="W102" s="28">
        <f t="shared" si="50"/>
        <v>0</v>
      </c>
      <c r="X102" s="28">
        <f t="shared" si="50"/>
        <v>0</v>
      </c>
      <c r="Y102" s="28">
        <f t="shared" si="50"/>
        <v>0</v>
      </c>
      <c r="Z102" s="32"/>
      <c r="AA102" s="28">
        <f t="shared" ref="AA102:AF102" si="51">SUM(AA100:AA101)</f>
        <v>0</v>
      </c>
      <c r="AB102" s="28">
        <f t="shared" si="51"/>
        <v>0</v>
      </c>
      <c r="AC102" s="28">
        <f t="shared" si="51"/>
        <v>0</v>
      </c>
      <c r="AD102" s="28">
        <f t="shared" si="51"/>
        <v>0</v>
      </c>
      <c r="AE102" s="28">
        <f t="shared" si="51"/>
        <v>-749851</v>
      </c>
      <c r="AF102" s="28">
        <f t="shared" si="51"/>
        <v>0</v>
      </c>
    </row>
    <row r="103" spans="2:34" ht="15" thickBot="1" x14ac:dyDescent="0.35">
      <c r="B103" s="59"/>
      <c r="C103" s="59"/>
      <c r="D103" s="105"/>
      <c r="E103" s="105"/>
      <c r="F103" s="105"/>
      <c r="G103" s="32"/>
      <c r="H103" s="105"/>
      <c r="I103" s="105"/>
      <c r="J103" s="105"/>
      <c r="K103" s="32"/>
      <c r="L103" s="105"/>
      <c r="M103" s="105"/>
      <c r="N103" s="32"/>
      <c r="O103" s="126"/>
      <c r="P103" s="126"/>
      <c r="Q103" s="126"/>
      <c r="R103" s="153"/>
      <c r="S103" s="60"/>
      <c r="T103" s="60"/>
      <c r="U103" s="60"/>
      <c r="V103" s="60"/>
      <c r="W103" s="60"/>
      <c r="X103" s="60"/>
      <c r="Y103" s="60"/>
      <c r="Z103" s="32"/>
      <c r="AA103" s="60"/>
      <c r="AB103" s="60"/>
      <c r="AC103" s="60"/>
      <c r="AD103" s="60"/>
      <c r="AE103" s="60"/>
      <c r="AF103" s="60"/>
    </row>
    <row r="104" spans="2:34" ht="15" thickBot="1" x14ac:dyDescent="0.35">
      <c r="B104" s="195" t="s">
        <v>82</v>
      </c>
      <c r="C104" s="196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</row>
    <row r="105" spans="2:34" x14ac:dyDescent="0.3">
      <c r="B105" s="10">
        <v>17.100000000000001</v>
      </c>
      <c r="C105" s="11" t="s">
        <v>83</v>
      </c>
      <c r="D105" s="54"/>
      <c r="E105" s="125"/>
      <c r="F105" s="98">
        <f>SUM(D105:E105)</f>
        <v>0</v>
      </c>
      <c r="G105" s="32"/>
      <c r="H105" s="54">
        <v>590150</v>
      </c>
      <c r="I105" s="96"/>
      <c r="J105" s="98">
        <f>SUM(H105:I105)</f>
        <v>590150</v>
      </c>
      <c r="K105" s="32"/>
      <c r="L105" s="54">
        <f>D105-H105</f>
        <v>-590150</v>
      </c>
      <c r="M105" s="98">
        <f>F105-J105</f>
        <v>-590150</v>
      </c>
      <c r="N105" s="32"/>
      <c r="O105" s="12"/>
      <c r="P105" s="13"/>
      <c r="Q105" s="14"/>
      <c r="R105" s="153"/>
      <c r="S105" s="35"/>
      <c r="T105" s="36"/>
      <c r="U105" s="36"/>
      <c r="V105" s="36"/>
      <c r="W105" s="36"/>
      <c r="X105" s="36"/>
      <c r="Y105" s="37"/>
      <c r="Z105" s="32"/>
      <c r="AA105" s="35"/>
      <c r="AB105" s="36"/>
      <c r="AC105" s="36"/>
      <c r="AD105" s="36">
        <f>M105</f>
        <v>-590150</v>
      </c>
      <c r="AE105" s="36"/>
      <c r="AF105" s="37"/>
      <c r="AH105" s="15">
        <f>SUMIF(M105:M105,"&gt;0")</f>
        <v>0</v>
      </c>
    </row>
    <row r="106" spans="2:34" x14ac:dyDescent="0.3">
      <c r="B106" s="197"/>
      <c r="C106" s="198"/>
      <c r="D106" s="226"/>
      <c r="E106" s="227"/>
      <c r="F106" s="228"/>
      <c r="G106" s="32"/>
      <c r="H106" s="226"/>
      <c r="I106" s="227"/>
      <c r="J106" s="228"/>
      <c r="K106" s="32"/>
      <c r="L106" s="226"/>
      <c r="M106" s="228"/>
      <c r="N106" s="32"/>
      <c r="O106" s="148"/>
      <c r="P106" s="149"/>
      <c r="Q106" s="150"/>
      <c r="R106" s="168"/>
      <c r="S106" s="156"/>
      <c r="T106" s="157"/>
      <c r="U106" s="157"/>
      <c r="V106" s="157"/>
      <c r="W106" s="157"/>
      <c r="X106" s="157"/>
      <c r="Y106" s="158"/>
      <c r="Z106" s="155"/>
      <c r="AA106" s="156"/>
      <c r="AB106" s="157"/>
      <c r="AC106" s="157"/>
      <c r="AD106" s="157"/>
      <c r="AE106" s="157"/>
      <c r="AF106" s="158"/>
    </row>
    <row r="107" spans="2:34" ht="15" thickBot="1" x14ac:dyDescent="0.35">
      <c r="B107" s="186" t="s">
        <v>40</v>
      </c>
      <c r="C107" s="187"/>
      <c r="D107" s="48">
        <f>SUM(D105:D105)</f>
        <v>0</v>
      </c>
      <c r="E107" s="103">
        <f>SUM(E105:E105)</f>
        <v>0</v>
      </c>
      <c r="F107" s="104">
        <f>SUM(F105:F105)</f>
        <v>0</v>
      </c>
      <c r="G107" s="32"/>
      <c r="H107" s="48">
        <f>SUM(H105:H105)</f>
        <v>590150</v>
      </c>
      <c r="I107" s="103">
        <f>SUM(I105:I105)</f>
        <v>0</v>
      </c>
      <c r="J107" s="104">
        <f>SUM(J105:J105)</f>
        <v>590150</v>
      </c>
      <c r="K107" s="32"/>
      <c r="L107" s="48">
        <f>SUM(L105:L105)</f>
        <v>-590150</v>
      </c>
      <c r="M107" s="104">
        <f>SUM(M105:M105)</f>
        <v>-590150</v>
      </c>
      <c r="N107" s="32"/>
      <c r="O107" s="27">
        <f>SUM(O105:O105)</f>
        <v>0</v>
      </c>
      <c r="P107" s="28">
        <f>SUM(P105:P105)</f>
        <v>0</v>
      </c>
      <c r="Q107" s="29">
        <f>SUM(Q105:Q105)</f>
        <v>0</v>
      </c>
      <c r="R107" s="153"/>
      <c r="S107" s="28">
        <f t="shared" ref="S107:Y107" si="52">SUM(S105:S105)</f>
        <v>0</v>
      </c>
      <c r="T107" s="28">
        <f t="shared" si="52"/>
        <v>0</v>
      </c>
      <c r="U107" s="28">
        <f t="shared" si="52"/>
        <v>0</v>
      </c>
      <c r="V107" s="28">
        <f>SUM(V105:V105)</f>
        <v>0</v>
      </c>
      <c r="W107" s="28">
        <f t="shared" si="52"/>
        <v>0</v>
      </c>
      <c r="X107" s="28">
        <f t="shared" si="52"/>
        <v>0</v>
      </c>
      <c r="Y107" s="28">
        <f t="shared" si="52"/>
        <v>0</v>
      </c>
      <c r="Z107" s="32"/>
      <c r="AA107" s="28">
        <f t="shared" ref="AA107:AF107" si="53">SUM(AA105:AA105)</f>
        <v>0</v>
      </c>
      <c r="AB107" s="28">
        <f t="shared" si="53"/>
        <v>0</v>
      </c>
      <c r="AC107" s="28">
        <f t="shared" si="53"/>
        <v>0</v>
      </c>
      <c r="AD107" s="28">
        <f t="shared" si="53"/>
        <v>-590150</v>
      </c>
      <c r="AE107" s="28">
        <f t="shared" si="53"/>
        <v>0</v>
      </c>
      <c r="AF107" s="28">
        <f t="shared" si="53"/>
        <v>0</v>
      </c>
    </row>
    <row r="108" spans="2:34" ht="15" thickBot="1" x14ac:dyDescent="0.35">
      <c r="B108" s="61"/>
      <c r="C108" s="62"/>
      <c r="D108" s="106"/>
      <c r="E108" s="112"/>
      <c r="F108" s="109"/>
      <c r="G108" s="32"/>
      <c r="H108" s="106"/>
      <c r="I108" s="112"/>
      <c r="J108" s="109"/>
      <c r="K108" s="32"/>
      <c r="L108" s="106"/>
      <c r="M108" s="109"/>
      <c r="N108" s="32"/>
      <c r="O108" s="127"/>
      <c r="P108" s="128"/>
      <c r="Q108" s="129"/>
      <c r="R108" s="153"/>
      <c r="S108" s="32"/>
      <c r="T108" s="32"/>
      <c r="U108" s="32"/>
      <c r="V108" s="32"/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</row>
    <row r="109" spans="2:34" ht="15" thickBot="1" x14ac:dyDescent="0.35">
      <c r="B109" s="188" t="s">
        <v>84</v>
      </c>
      <c r="C109" s="189"/>
      <c r="D109" s="66">
        <f>SUM(D28,D42,D50,D58,D66,D72,D78,D90,D97,D102,D84,D107)</f>
        <v>94113616672.809998</v>
      </c>
      <c r="E109" s="66">
        <f>SUM(E28,E42,E50,E58,E66,E72,E78,E90,E97,E102,E84,E107)</f>
        <v>3565276930.7000656</v>
      </c>
      <c r="F109" s="66">
        <f>SUM(F28,F42,F50,F58,F66,F72,F78,F90,F97,F102,F84,F107)</f>
        <v>97678893603.510071</v>
      </c>
      <c r="G109" s="32"/>
      <c r="H109" s="66">
        <f>SUM(H28,H42,H50,H58,H66,H72,H78,H90,H97,H102,H84,H107)</f>
        <v>88272696423</v>
      </c>
      <c r="I109" s="66">
        <f>SUM(I28,I42,I50,I58,I66,I72,I78,I90,I97,I102,I84,I107)</f>
        <v>5992614835</v>
      </c>
      <c r="J109" s="66">
        <f>SUM(J28,J42,J50,J58,J66,J72,J78,J90,J97,J102,J84,J107)</f>
        <v>94265311258</v>
      </c>
      <c r="K109" s="32"/>
      <c r="L109" s="66">
        <f>SUM(L28,L42,L50,L58,L66,L72,L78,L90,L97,L102,L84,L107)</f>
        <v>5840920249.8099976</v>
      </c>
      <c r="M109" s="66">
        <f>SUM(M28,M42,M50,M58,M66,M72,M78,M90,M97,M102,M84,M107)</f>
        <v>3413582345.5100656</v>
      </c>
      <c r="N109" s="32"/>
      <c r="O109" s="131">
        <f>SUM(O28,O42,O50,O58,O66,O72,O78,O90,O97,O102,O84,O107)</f>
        <v>-155935046.11499542</v>
      </c>
      <c r="P109" s="131">
        <f>SUM(P28,P42,P50,P58,P66,P72,P78,P90,P97,P102,P84,P107)</f>
        <v>0</v>
      </c>
      <c r="Q109" s="131">
        <f>SUM(Q28,Q42,Q50,Q58,Q66,Q72,Q78,Q90,Q97,Q102,Q84,Q107)</f>
        <v>0</v>
      </c>
      <c r="R109" s="169"/>
      <c r="S109" s="131">
        <f t="shared" ref="S109:Y109" si="54">SUM(S28,S42,S50,S58,S66,S72,S78,S90,S97,S102,S84,S107)</f>
        <v>0</v>
      </c>
      <c r="T109" s="131">
        <f t="shared" si="54"/>
        <v>3564704917</v>
      </c>
      <c r="U109" s="131">
        <f>SUM(U28,U42,U50,U58,U66,U72,U78,U90,U97,U102,U84,U107)</f>
        <v>572014.07500457764</v>
      </c>
      <c r="V109" s="131">
        <f t="shared" si="54"/>
        <v>0</v>
      </c>
      <c r="W109" s="131">
        <f t="shared" si="54"/>
        <v>0</v>
      </c>
      <c r="X109" s="131">
        <f t="shared" si="54"/>
        <v>5992614835</v>
      </c>
      <c r="Y109" s="131">
        <f t="shared" si="54"/>
        <v>0</v>
      </c>
      <c r="Z109" s="161"/>
      <c r="AA109" s="131">
        <f t="shared" ref="AA109:AF109" si="55">SUM(AA28,AA42,AA50,AA58,AA66,AA72,AA78,AA90,AA97,AA102,AA84,AA107)</f>
        <v>0</v>
      </c>
      <c r="AB109" s="131">
        <f t="shared" si="55"/>
        <v>0</v>
      </c>
      <c r="AC109" s="131">
        <f t="shared" si="55"/>
        <v>3781665500</v>
      </c>
      <c r="AD109" s="131">
        <f t="shared" si="55"/>
        <v>-211400033.37493896</v>
      </c>
      <c r="AE109" s="131">
        <f t="shared" si="55"/>
        <v>-156684897</v>
      </c>
      <c r="AF109" s="131">
        <f t="shared" si="55"/>
        <v>1776</v>
      </c>
    </row>
    <row r="110" spans="2:34" x14ac:dyDescent="0.3">
      <c r="B110" s="57"/>
      <c r="C110" s="53"/>
    </row>
    <row r="111" spans="2:34" ht="15" thickBot="1" x14ac:dyDescent="0.35">
      <c r="B111" s="67" t="s">
        <v>85</v>
      </c>
      <c r="J111" s="32"/>
      <c r="M111" s="32"/>
    </row>
    <row r="112" spans="2:34" ht="14.85" customHeight="1" thickBot="1" x14ac:dyDescent="0.35">
      <c r="B112" s="190" t="s">
        <v>86</v>
      </c>
      <c r="C112" s="191"/>
    </row>
    <row r="113" spans="2:13" ht="15" thickBot="1" x14ac:dyDescent="0.35">
      <c r="B113" s="68">
        <v>9.1</v>
      </c>
      <c r="C113" s="69" t="s">
        <v>87</v>
      </c>
      <c r="H113" s="116">
        <v>0</v>
      </c>
      <c r="I113" s="71"/>
      <c r="J113" s="134">
        <f>SUM(H113:I113)</f>
        <v>0</v>
      </c>
      <c r="M113" s="32"/>
    </row>
    <row r="114" spans="2:13" ht="15" thickBot="1" x14ac:dyDescent="0.35">
      <c r="B114" s="68">
        <v>9.1999999999999993</v>
      </c>
      <c r="C114" s="69" t="s">
        <v>88</v>
      </c>
      <c r="H114" s="119">
        <v>2965370439.77</v>
      </c>
      <c r="I114" s="74"/>
      <c r="J114" s="135">
        <f>SUM(H114:I114)</f>
        <v>2965370439.77</v>
      </c>
    </row>
    <row r="115" spans="2:13" ht="15" thickBot="1" x14ac:dyDescent="0.35">
      <c r="B115" s="190" t="s">
        <v>89</v>
      </c>
      <c r="C115" s="191"/>
      <c r="M115" s="32"/>
    </row>
    <row r="116" spans="2:13" ht="15" thickBot="1" x14ac:dyDescent="0.35">
      <c r="B116" s="68">
        <v>10.1</v>
      </c>
      <c r="C116" s="69" t="s">
        <v>90</v>
      </c>
      <c r="H116" s="116"/>
      <c r="I116" s="71"/>
      <c r="J116" s="134">
        <f>SUM(H116:I116)</f>
        <v>0</v>
      </c>
    </row>
    <row r="117" spans="2:13" ht="15" thickBot="1" x14ac:dyDescent="0.35">
      <c r="B117" s="68">
        <v>10.199999999999999</v>
      </c>
      <c r="C117" s="69" t="s">
        <v>91</v>
      </c>
      <c r="H117" s="119"/>
      <c r="I117" s="74"/>
      <c r="J117" s="135">
        <f>SUM(H117:I117)</f>
        <v>0</v>
      </c>
    </row>
    <row r="118" spans="2:13" ht="15" thickBot="1" x14ac:dyDescent="0.35">
      <c r="B118" s="190" t="s">
        <v>92</v>
      </c>
      <c r="C118" s="191"/>
    </row>
    <row r="119" spans="2:13" ht="15" thickBot="1" x14ac:dyDescent="0.35">
      <c r="B119" s="68">
        <v>11.1</v>
      </c>
      <c r="C119" s="69" t="s">
        <v>93</v>
      </c>
      <c r="H119" s="122"/>
      <c r="I119" s="78"/>
      <c r="J119" s="79"/>
    </row>
    <row r="125" spans="2:13" x14ac:dyDescent="0.3">
      <c r="J125" s="180">
        <v>155155242.63</v>
      </c>
    </row>
    <row r="126" spans="2:13" x14ac:dyDescent="0.3">
      <c r="J126">
        <f>F101/J125</f>
        <v>1.4093174377706814</v>
      </c>
    </row>
    <row r="127" spans="2:13" x14ac:dyDescent="0.3">
      <c r="J127" s="181">
        <f>I101/J125</f>
        <v>0</v>
      </c>
    </row>
    <row r="128" spans="2:13" x14ac:dyDescent="0.3">
      <c r="J128" s="181">
        <f>J127-J126</f>
        <v>-1.4093174377706814</v>
      </c>
    </row>
    <row r="129" spans="10:10" x14ac:dyDescent="0.3">
      <c r="J129" s="182">
        <f>J125*J128</f>
        <v>-218662989</v>
      </c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2:C102"/>
    <mergeCell ref="B104:C104"/>
    <mergeCell ref="B106:C106"/>
    <mergeCell ref="B118:C118"/>
    <mergeCell ref="H106:J106"/>
    <mergeCell ref="L106:M106"/>
    <mergeCell ref="B107:C107"/>
    <mergeCell ref="B109:C109"/>
    <mergeCell ref="B112:C112"/>
    <mergeCell ref="B115:C115"/>
    <mergeCell ref="D106:F10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7218C-7C62-44EE-AC1C-35223BF96DD5}">
  <sheetPr>
    <tabColor theme="0"/>
  </sheetPr>
  <dimension ref="B1:AH120"/>
  <sheetViews>
    <sheetView topLeftCell="X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44140625" customWidth="1"/>
    <col min="5" max="5" width="14.33203125" customWidth="1"/>
    <col min="6" max="6" width="15.88671875" customWidth="1"/>
    <col min="7" max="7" width="1.109375" customWidth="1"/>
    <col min="8" max="8" width="15.33203125" customWidth="1"/>
    <col min="9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3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145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12927665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9424005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18000611</v>
      </c>
      <c r="E15" s="101"/>
      <c r="F15" s="102">
        <f t="shared" si="0"/>
        <v>18000611</v>
      </c>
      <c r="G15" s="32"/>
      <c r="H15" s="44">
        <v>18000611</v>
      </c>
      <c r="I15" s="101"/>
      <c r="J15" s="102">
        <f t="shared" si="1"/>
        <v>18000611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>
        <v>9181890</v>
      </c>
      <c r="E20" s="99">
        <f>9424005-9181890</f>
        <v>242115</v>
      </c>
      <c r="F20" s="100">
        <f>SUM(D20:E20)</f>
        <v>9424005</v>
      </c>
      <c r="G20" s="32"/>
      <c r="H20" s="39"/>
      <c r="I20" s="99"/>
      <c r="J20" s="100">
        <f t="shared" si="1"/>
        <v>0</v>
      </c>
      <c r="K20" s="32"/>
      <c r="L20" s="39">
        <f>D20-H20</f>
        <v>9181890</v>
      </c>
      <c r="M20" s="100">
        <f t="shared" si="3"/>
        <v>9424005</v>
      </c>
      <c r="N20" s="32"/>
      <c r="O20" s="41"/>
      <c r="P20" s="40"/>
      <c r="Q20" s="42"/>
      <c r="R20" s="32"/>
      <c r="S20" s="18"/>
      <c r="T20" s="19">
        <f>E20</f>
        <v>242115</v>
      </c>
      <c r="U20" s="19"/>
      <c r="V20" s="19"/>
      <c r="W20" s="19"/>
      <c r="X20" s="19"/>
      <c r="Y20" s="20"/>
      <c r="Z20" s="15"/>
      <c r="AA20" s="18"/>
      <c r="AB20" s="19"/>
      <c r="AC20" s="19">
        <f>M20</f>
        <v>9424005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>D24-H24</f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27182501</v>
      </c>
      <c r="E28" s="103">
        <f>SUM(E11:E26)</f>
        <v>242115</v>
      </c>
      <c r="F28" s="104">
        <f>SUM(F11:F26)</f>
        <v>27424616</v>
      </c>
      <c r="G28" s="32"/>
      <c r="H28" s="48">
        <f>SUM(H11:H26)</f>
        <v>18000611</v>
      </c>
      <c r="I28" s="103">
        <f>SUM(I11:I26)</f>
        <v>0</v>
      </c>
      <c r="J28" s="104">
        <f>SUM(J11:J26)</f>
        <v>18000611</v>
      </c>
      <c r="K28" s="32"/>
      <c r="L28" s="48">
        <f>SUM(L11:L26)</f>
        <v>9181890</v>
      </c>
      <c r="M28" s="104">
        <f>SUM(M11:M26)</f>
        <v>9424005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242115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9424005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20800000</v>
      </c>
    </row>
    <row r="32" spans="2:34" x14ac:dyDescent="0.3">
      <c r="B32" s="16">
        <v>2.2999999999999998</v>
      </c>
      <c r="C32" s="38" t="s">
        <v>43</v>
      </c>
      <c r="D32" s="39">
        <v>20800000</v>
      </c>
      <c r="E32" s="99"/>
      <c r="F32" s="100">
        <f>SUM(D32:E32)</f>
        <v>20800000</v>
      </c>
      <c r="G32" s="32"/>
      <c r="H32" s="39"/>
      <c r="I32" s="99">
        <v>20800000</v>
      </c>
      <c r="J32" s="100">
        <f>SUM(H32:I32)</f>
        <v>20800000</v>
      </c>
      <c r="K32" s="32"/>
      <c r="L32" s="39">
        <f>D32-H32</f>
        <v>20800000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>
        <f>I32</f>
        <v>20800000</v>
      </c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>
        <v>41600000</v>
      </c>
      <c r="E37" s="101"/>
      <c r="F37" s="102">
        <f t="shared" si="6"/>
        <v>41600000</v>
      </c>
      <c r="G37" s="32"/>
      <c r="H37" s="44"/>
      <c r="I37" s="101">
        <v>41600000</v>
      </c>
      <c r="J37" s="102">
        <f t="shared" si="7"/>
        <v>41600000</v>
      </c>
      <c r="K37" s="32"/>
      <c r="L37" s="44">
        <f t="shared" si="8"/>
        <v>41600000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>
        <f>I37</f>
        <v>41600000</v>
      </c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>
        <v>20800000</v>
      </c>
      <c r="E41" s="101"/>
      <c r="F41" s="102">
        <f t="shared" si="6"/>
        <v>20800000</v>
      </c>
      <c r="G41" s="32"/>
      <c r="H41" s="44"/>
      <c r="I41" s="101"/>
      <c r="J41" s="102">
        <f t="shared" si="7"/>
        <v>0</v>
      </c>
      <c r="K41" s="32"/>
      <c r="L41" s="44">
        <f t="shared" si="8"/>
        <v>20800000</v>
      </c>
      <c r="M41" s="102">
        <f t="shared" si="9"/>
        <v>20800000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>
        <f>M41</f>
        <v>20800000</v>
      </c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83200000</v>
      </c>
      <c r="E42" s="103">
        <f>SUM(E31:E41)</f>
        <v>0</v>
      </c>
      <c r="F42" s="104">
        <f>SUM(F31:F41)</f>
        <v>83200000</v>
      </c>
      <c r="G42" s="32"/>
      <c r="H42" s="48">
        <f>SUM(H31:H41)</f>
        <v>0</v>
      </c>
      <c r="I42" s="103">
        <f>SUM(I31:I41)</f>
        <v>62400000</v>
      </c>
      <c r="J42" s="104">
        <f>SUM(J31:J41)</f>
        <v>62400000</v>
      </c>
      <c r="K42" s="32"/>
      <c r="L42" s="48">
        <f>SUM(L31:L41)</f>
        <v>83200000</v>
      </c>
      <c r="M42" s="104">
        <f>SUM(M31:M41)</f>
        <v>20800000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62400000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20800000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>
        <v>0</v>
      </c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>
        <v>11038688</v>
      </c>
      <c r="E69" s="96"/>
      <c r="F69" s="98">
        <f>SUM(D69:E69)</f>
        <v>11038688</v>
      </c>
      <c r="G69" s="32"/>
      <c r="H69" s="54"/>
      <c r="I69" s="96"/>
      <c r="J69" s="98">
        <f>SUM(H69:I69)</f>
        <v>0</v>
      </c>
      <c r="K69" s="32"/>
      <c r="L69" s="54">
        <f>D69-H69</f>
        <v>11038688</v>
      </c>
      <c r="M69" s="98">
        <f>F69-J69</f>
        <v>11038688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>
        <f>M69</f>
        <v>11038688</v>
      </c>
      <c r="AD69" s="36"/>
      <c r="AE69" s="36"/>
      <c r="AF69" s="37"/>
      <c r="AH69" s="15">
        <f>SUMIF(M69:M70,"&gt;0")</f>
        <v>11038688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11038688</v>
      </c>
      <c r="E72" s="103">
        <f t="shared" ref="E72:F72" si="36">SUM(E69:E70)</f>
        <v>0</v>
      </c>
      <c r="F72" s="104">
        <f t="shared" si="36"/>
        <v>11038688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11038688</v>
      </c>
      <c r="M72" s="104">
        <f t="shared" si="38"/>
        <v>11038688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11038688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5905669</v>
      </c>
      <c r="E75" s="125"/>
      <c r="F75" s="98">
        <f>SUM(D75:E75)</f>
        <v>5905669</v>
      </c>
      <c r="G75" s="32"/>
      <c r="H75" s="54">
        <v>5895669</v>
      </c>
      <c r="I75" s="96">
        <v>10000</v>
      </c>
      <c r="J75" s="98">
        <f>SUM(H75:I75)</f>
        <v>5905669</v>
      </c>
      <c r="K75" s="32"/>
      <c r="L75" s="54">
        <f>D75-H75</f>
        <v>10000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>
        <f>I75</f>
        <v>10000</v>
      </c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5905669</v>
      </c>
      <c r="E78" s="103">
        <f t="shared" ref="E78:F78" si="40">SUM(E75:E76)</f>
        <v>0</v>
      </c>
      <c r="F78" s="104">
        <f t="shared" si="40"/>
        <v>5905669</v>
      </c>
      <c r="G78" s="32"/>
      <c r="H78" s="48">
        <f t="shared" ref="H78:J78" si="41">SUM(H75:H76)</f>
        <v>5895669</v>
      </c>
      <c r="I78" s="103">
        <f t="shared" si="41"/>
        <v>10000</v>
      </c>
      <c r="J78" s="104">
        <f t="shared" si="41"/>
        <v>5905669</v>
      </c>
      <c r="K78" s="32"/>
      <c r="L78" s="48">
        <f t="shared" ref="L78:M78" si="42">SUM(L75:L76)</f>
        <v>10000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10000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97"/>
      <c r="I79" s="97"/>
      <c r="J79" s="97"/>
      <c r="K79" s="32"/>
      <c r="L79" s="97"/>
      <c r="M79" s="97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125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97"/>
      <c r="I85" s="97"/>
      <c r="J85" s="97"/>
      <c r="K85" s="32"/>
      <c r="L85" s="97"/>
      <c r="M85" s="97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125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97"/>
      <c r="I91" s="97"/>
      <c r="J91" s="97"/>
      <c r="K91" s="32"/>
      <c r="L91" s="97"/>
      <c r="M91" s="97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125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127326858</v>
      </c>
      <c r="E110" s="66">
        <f>SUM(E28,E42,E50,E58,E66,E72,E78,E90,E97,E103,E84,E108)</f>
        <v>242115</v>
      </c>
      <c r="F110" s="66">
        <f>SUM(F28,F42,F50,F58,F66,F72,F78,F90,F97,F103,F84,F108)</f>
        <v>127568973</v>
      </c>
      <c r="G110" s="32"/>
      <c r="H110" s="66">
        <f>SUM(H28,H42,H50,H58,H66,H72,H78,H90,H97,H103,H84,H108)</f>
        <v>23896280</v>
      </c>
      <c r="I110" s="66">
        <f>SUM(I28,I42,I50,I58,I66,I72,I78,I90,I97,I103,I84,I108)</f>
        <v>62410000</v>
      </c>
      <c r="J110" s="66">
        <f>SUM(J28,J42,J50,J58,J66,J72,J78,J90,J97,J103,J84,J108)</f>
        <v>86306280</v>
      </c>
      <c r="K110" s="32"/>
      <c r="L110" s="66">
        <f>SUM(L28,L42,L50,L58,L66,L72,L78,L90,L97,L103,L84,L108)</f>
        <v>103430578</v>
      </c>
      <c r="M110" s="66">
        <f>SUM(M28,M42,M50,M58,M66,M72,M78,M90,M97,M103,M84,M108)</f>
        <v>41262693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242115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62410000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41262693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>
        <v>59967</v>
      </c>
      <c r="I114" s="71"/>
      <c r="J114" s="134">
        <f>SUM(H114:I114)</f>
        <v>59967</v>
      </c>
    </row>
    <row r="115" spans="2:10" ht="15" thickBot="1" x14ac:dyDescent="0.35">
      <c r="B115" s="68">
        <v>9.1999999999999993</v>
      </c>
      <c r="C115" s="69" t="s">
        <v>88</v>
      </c>
      <c r="H115" s="119"/>
      <c r="I115" s="74"/>
      <c r="J115" s="13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/>
      <c r="I117" s="71"/>
      <c r="J117" s="134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74"/>
      <c r="J118" s="13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/>
      <c r="I120" s="78"/>
      <c r="J120" s="79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8A78-CF3D-4AF3-92A0-294E671A4529}">
  <sheetPr>
    <tabColor theme="0"/>
  </sheetPr>
  <dimension ref="B1:AH126"/>
  <sheetViews>
    <sheetView topLeftCell="A6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3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146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13829063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>
        <v>160508</v>
      </c>
      <c r="E11" s="96">
        <f>-160508</f>
        <v>-160508</v>
      </c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160508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>
        <f>E11</f>
        <v>-160508</v>
      </c>
      <c r="V11" s="13"/>
      <c r="W11" s="13"/>
      <c r="X11" s="13"/>
      <c r="Y11" s="14"/>
      <c r="Z11" s="15"/>
      <c r="AA11" s="12"/>
      <c r="AB11" s="13"/>
      <c r="AC11" s="13">
        <f>M11</f>
        <v>0</v>
      </c>
      <c r="AD11" s="13"/>
      <c r="AE11" s="13"/>
      <c r="AF11" s="14"/>
      <c r="AH11" s="15">
        <f>SUMIF(M11:M26,"&gt;0")</f>
        <v>160508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>
        <f>160508</f>
        <v>160508</v>
      </c>
      <c r="F13" s="102">
        <f>SUM(D13:E13)</f>
        <v>160508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160508</v>
      </c>
      <c r="N13" s="32"/>
      <c r="O13" s="46"/>
      <c r="P13" s="45"/>
      <c r="Q13" s="47"/>
      <c r="R13" s="32"/>
      <c r="S13" s="21"/>
      <c r="T13" s="22"/>
      <c r="U13" s="22">
        <f>E13</f>
        <v>160508</v>
      </c>
      <c r="V13" s="22"/>
      <c r="W13" s="22"/>
      <c r="X13" s="22"/>
      <c r="Y13" s="23"/>
      <c r="Z13" s="15"/>
      <c r="AA13" s="21"/>
      <c r="AB13" s="22"/>
      <c r="AC13" s="22">
        <f>M13</f>
        <v>160508</v>
      </c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/>
      <c r="E15" s="101"/>
      <c r="F15" s="102">
        <f t="shared" si="0"/>
        <v>0</v>
      </c>
      <c r="G15" s="32"/>
      <c r="H15" s="44"/>
      <c r="I15" s="101"/>
      <c r="J15" s="102">
        <f t="shared" si="1"/>
        <v>0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/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160508</v>
      </c>
      <c r="E28" s="103">
        <f>SUM(E11:E26)</f>
        <v>0</v>
      </c>
      <c r="F28" s="104">
        <f>SUM(F11:F26)</f>
        <v>160508</v>
      </c>
      <c r="G28" s="32"/>
      <c r="H28" s="48">
        <f>SUM(H11:H26)</f>
        <v>0</v>
      </c>
      <c r="I28" s="103">
        <f>SUM(I11:I26)</f>
        <v>0</v>
      </c>
      <c r="J28" s="104">
        <f>SUM(J11:J26)</f>
        <v>0</v>
      </c>
      <c r="K28" s="32"/>
      <c r="L28" s="48">
        <f>SUM(L11:L26)</f>
        <v>160508</v>
      </c>
      <c r="M28" s="104">
        <f>SUM(M11:M26)</f>
        <v>160508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160508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>
        <v>8340000</v>
      </c>
      <c r="E32" s="99"/>
      <c r="F32" s="100">
        <f>SUM(D32:E32)</f>
        <v>8340000</v>
      </c>
      <c r="G32" s="32"/>
      <c r="H32" s="39">
        <f>40000*208.5</f>
        <v>8340000</v>
      </c>
      <c r="I32" s="99"/>
      <c r="J32" s="100">
        <f>SUM(H32:I32)</f>
        <v>8340000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>
        <v>417000</v>
      </c>
      <c r="E35" s="101"/>
      <c r="F35" s="102">
        <f t="shared" si="6"/>
        <v>417000</v>
      </c>
      <c r="G35" s="32"/>
      <c r="H35" s="44">
        <f>2000*208.5</f>
        <v>417000</v>
      </c>
      <c r="I35" s="101"/>
      <c r="J35" s="102">
        <f t="shared" si="7"/>
        <v>417000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>
        <v>5212500</v>
      </c>
      <c r="E37" s="101"/>
      <c r="F37" s="102">
        <f t="shared" si="6"/>
        <v>5212500</v>
      </c>
      <c r="G37" s="32"/>
      <c r="H37" s="44">
        <f>25000*208.5</f>
        <v>5212500</v>
      </c>
      <c r="I37" s="101"/>
      <c r="J37" s="102">
        <f t="shared" si="7"/>
        <v>5212500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13969500</v>
      </c>
      <c r="E42" s="103">
        <f>SUM(E31:E41)</f>
        <v>0</v>
      </c>
      <c r="F42" s="104">
        <f>SUM(F31:F41)</f>
        <v>13969500</v>
      </c>
      <c r="G42" s="32"/>
      <c r="H42" s="48">
        <f>SUM(H31:H41)</f>
        <v>13969500</v>
      </c>
      <c r="I42" s="103">
        <f>SUM(I31:I41)</f>
        <v>0</v>
      </c>
      <c r="J42" s="104">
        <f>SUM(J31:J41)</f>
        <v>13969500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0</v>
      </c>
      <c r="E75" s="96"/>
      <c r="F75" s="98">
        <f>SUM(D75:E75)</f>
        <v>0</v>
      </c>
      <c r="G75" s="32"/>
      <c r="H75" s="54"/>
      <c r="I75" s="96"/>
      <c r="J75" s="98">
        <f>SUM(H75:I75)</f>
        <v>0</v>
      </c>
      <c r="K75" s="32"/>
      <c r="L75" s="54">
        <f>D75-H75</f>
        <v>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0</v>
      </c>
      <c r="E78" s="103">
        <f t="shared" ref="E78:F78" si="40">SUM(E75:E76)</f>
        <v>0</v>
      </c>
      <c r="F78" s="104">
        <f t="shared" si="40"/>
        <v>0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  <c r="H98" s="136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14130008</v>
      </c>
      <c r="E110" s="66">
        <f>SUM(E28,E42,E50,E58,E66,E72,E78,E90,E97,E103,E84,E108)</f>
        <v>0</v>
      </c>
      <c r="F110" s="66">
        <f>SUM(F28,F42,F50,F58,F66,F72,F78,F90,F97,F103,F84,F108)</f>
        <v>14130008</v>
      </c>
      <c r="G110" s="32"/>
      <c r="H110" s="66">
        <f>SUM(H28,H42,H50,H58,H66,H72,H78,H90,H97,H103,H84,H108)</f>
        <v>13969500</v>
      </c>
      <c r="I110" s="66">
        <f>SUM(I28,I42,I50,I58,I66,I72,I78,I90,I97,I103,I84,I108)</f>
        <v>0</v>
      </c>
      <c r="J110" s="66">
        <f>SUM(J28,J42,J50,J58,J66,J72,J78,J90,J97,J103,J84,J108)</f>
        <v>13969500</v>
      </c>
      <c r="K110" s="32"/>
      <c r="L110" s="66">
        <f>SUM(L28,L42,L50,L58,L66,L72,L78,L90,L97,L103,L84,L108)</f>
        <v>160508</v>
      </c>
      <c r="M110" s="66">
        <f>SUM(M28,M42,M50,M58,M66,M72,M78,M90,M97,M103,M84,M108)</f>
        <v>160508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160508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  <c r="H111" s="136"/>
    </row>
    <row r="112" spans="2:34" ht="15" thickBot="1" x14ac:dyDescent="0.35">
      <c r="B112" s="67" t="s">
        <v>85</v>
      </c>
      <c r="H112" s="136"/>
    </row>
    <row r="113" spans="2:13" ht="14.85" customHeight="1" thickBot="1" x14ac:dyDescent="0.35">
      <c r="B113" s="190" t="s">
        <v>86</v>
      </c>
      <c r="C113" s="191"/>
      <c r="H113" s="136"/>
    </row>
    <row r="114" spans="2:13" ht="15" thickBot="1" x14ac:dyDescent="0.35">
      <c r="B114" s="68">
        <v>9.1</v>
      </c>
      <c r="C114" s="69" t="s">
        <v>87</v>
      </c>
      <c r="H114" s="84"/>
      <c r="I114" s="71"/>
      <c r="J114" s="137">
        <f>SUM(H114:I114)</f>
        <v>0</v>
      </c>
    </row>
    <row r="115" spans="2:13" ht="15" thickBot="1" x14ac:dyDescent="0.35">
      <c r="B115" s="68">
        <v>9.1999999999999993</v>
      </c>
      <c r="C115" s="69" t="s">
        <v>88</v>
      </c>
      <c r="H115" s="86"/>
      <c r="I115" s="74"/>
      <c r="J115" s="113">
        <f>SUM(H115:I115)</f>
        <v>0</v>
      </c>
    </row>
    <row r="116" spans="2:13" ht="15" thickBot="1" x14ac:dyDescent="0.35">
      <c r="B116" s="190" t="s">
        <v>89</v>
      </c>
      <c r="C116" s="191"/>
      <c r="H116" s="136"/>
    </row>
    <row r="117" spans="2:13" ht="15" thickBot="1" x14ac:dyDescent="0.35">
      <c r="B117" s="68">
        <v>10.1</v>
      </c>
      <c r="C117" s="69" t="s">
        <v>90</v>
      </c>
      <c r="H117" s="84"/>
      <c r="I117" s="71"/>
      <c r="J117" s="137">
        <f>SUM(H117:I117)</f>
        <v>0</v>
      </c>
    </row>
    <row r="118" spans="2:13" ht="15" thickBot="1" x14ac:dyDescent="0.35">
      <c r="B118" s="68">
        <v>10.199999999999999</v>
      </c>
      <c r="C118" s="69" t="s">
        <v>91</v>
      </c>
      <c r="H118" s="86"/>
      <c r="I118" s="74"/>
      <c r="J118" s="113">
        <f>SUM(H118:I118)</f>
        <v>0</v>
      </c>
    </row>
    <row r="119" spans="2:13" ht="15" thickBot="1" x14ac:dyDescent="0.35">
      <c r="B119" s="190" t="s">
        <v>92</v>
      </c>
      <c r="C119" s="191"/>
      <c r="H119" s="136"/>
    </row>
    <row r="120" spans="2:13" ht="15" thickBot="1" x14ac:dyDescent="0.35">
      <c r="B120" s="68">
        <v>11.1</v>
      </c>
      <c r="C120" s="69" t="s">
        <v>93</v>
      </c>
      <c r="H120" s="138"/>
      <c r="I120" s="78"/>
      <c r="J120" s="79"/>
    </row>
    <row r="121" spans="2:13" x14ac:dyDescent="0.3">
      <c r="H121" s="136"/>
    </row>
    <row r="122" spans="2:13" x14ac:dyDescent="0.3">
      <c r="H122" s="136"/>
    </row>
    <row r="123" spans="2:13" x14ac:dyDescent="0.3">
      <c r="H123" s="136"/>
    </row>
    <row r="126" spans="2:13" x14ac:dyDescent="0.3">
      <c r="M126" t="s">
        <v>95</v>
      </c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A96AD-695D-48CA-B37C-ECB9F3BE6568}">
  <sheetPr>
    <tabColor theme="0"/>
  </sheetPr>
  <dimension ref="B1:AH120"/>
  <sheetViews>
    <sheetView topLeftCell="W6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5.109375" customWidth="1"/>
    <col min="5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2" width="15.33203125" customWidth="1"/>
    <col min="13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2.886718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147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14797602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1797890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28242246</v>
      </c>
      <c r="E15" s="101"/>
      <c r="F15" s="102">
        <f t="shared" si="0"/>
        <v>28242246</v>
      </c>
      <c r="G15" s="32"/>
      <c r="H15" s="44">
        <v>27702882</v>
      </c>
      <c r="I15" s="101"/>
      <c r="J15" s="102">
        <f t="shared" si="1"/>
        <v>27702882</v>
      </c>
      <c r="K15" s="32"/>
      <c r="L15" s="44">
        <f t="shared" si="2"/>
        <v>539364</v>
      </c>
      <c r="M15" s="102">
        <f t="shared" si="3"/>
        <v>539364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>
        <f>M15</f>
        <v>539364</v>
      </c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>
        <v>1256026</v>
      </c>
      <c r="E20" s="99"/>
      <c r="F20" s="100">
        <f t="shared" si="0"/>
        <v>1256026</v>
      </c>
      <c r="G20" s="32"/>
      <c r="H20" s="39"/>
      <c r="I20" s="99"/>
      <c r="J20" s="100">
        <f t="shared" si="1"/>
        <v>0</v>
      </c>
      <c r="K20" s="32"/>
      <c r="L20" s="39">
        <f t="shared" si="2"/>
        <v>1256026</v>
      </c>
      <c r="M20" s="100">
        <f t="shared" si="3"/>
        <v>1256026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>
        <f>M20</f>
        <v>1256026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>
        <v>2500</v>
      </c>
      <c r="E26" s="99"/>
      <c r="F26" s="100">
        <f t="shared" si="0"/>
        <v>2500</v>
      </c>
      <c r="G26" s="32"/>
      <c r="H26" s="39"/>
      <c r="I26" s="99"/>
      <c r="J26" s="100">
        <f t="shared" si="1"/>
        <v>0</v>
      </c>
      <c r="K26" s="32"/>
      <c r="L26" s="39">
        <f t="shared" si="2"/>
        <v>2500</v>
      </c>
      <c r="M26" s="100">
        <f t="shared" si="3"/>
        <v>2500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>
        <f>M26</f>
        <v>2500</v>
      </c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29500772</v>
      </c>
      <c r="E28" s="103">
        <f>SUM(E11:E26)</f>
        <v>0</v>
      </c>
      <c r="F28" s="104">
        <f>SUM(F11:F26)</f>
        <v>29500772</v>
      </c>
      <c r="G28" s="32"/>
      <c r="H28" s="48">
        <f>SUM(H11:H26)</f>
        <v>27702882</v>
      </c>
      <c r="I28" s="103">
        <f>SUM(I11:I26)</f>
        <v>0</v>
      </c>
      <c r="J28" s="104">
        <f>SUM(J11:J26)</f>
        <v>27702882</v>
      </c>
      <c r="K28" s="32"/>
      <c r="L28" s="48">
        <f>SUM(L11:L26)</f>
        <v>1797890</v>
      </c>
      <c r="M28" s="104">
        <f>SUM(M11:M26)</f>
        <v>1797890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1795390</v>
      </c>
      <c r="AD28" s="49">
        <f t="shared" si="5"/>
        <v>0</v>
      </c>
      <c r="AE28" s="49">
        <f t="shared" si="5"/>
        <v>0</v>
      </c>
      <c r="AF28" s="49">
        <f t="shared" si="5"/>
        <v>2500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40657500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625500</v>
      </c>
      <c r="E34" s="99"/>
      <c r="F34" s="100">
        <f t="shared" ref="F34:F41" si="6">SUM(D34:E34)</f>
        <v>625500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625500</v>
      </c>
      <c r="M34" s="100">
        <f t="shared" ref="M34:M41" si="9">F34-J34</f>
        <v>625500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>
        <f>M34</f>
        <v>625500</v>
      </c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>
        <v>40032000</v>
      </c>
      <c r="E37" s="101"/>
      <c r="F37" s="102">
        <f t="shared" si="6"/>
        <v>40032000</v>
      </c>
      <c r="G37" s="32"/>
      <c r="H37" s="44"/>
      <c r="I37" s="101"/>
      <c r="J37" s="102">
        <f t="shared" si="7"/>
        <v>0</v>
      </c>
      <c r="K37" s="32"/>
      <c r="L37" s="44">
        <f t="shared" si="8"/>
        <v>40032000</v>
      </c>
      <c r="M37" s="102">
        <f t="shared" si="9"/>
        <v>40032000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>
        <f>M37</f>
        <v>40032000</v>
      </c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40657500</v>
      </c>
      <c r="E42" s="103">
        <f>SUM(E31:E41)</f>
        <v>0</v>
      </c>
      <c r="F42" s="104">
        <f>SUM(F31:F41)</f>
        <v>40657500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40657500</v>
      </c>
      <c r="M42" s="104">
        <f>SUM(M31:M41)</f>
        <v>40657500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40657500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>
        <v>0</v>
      </c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588000</v>
      </c>
      <c r="E75" s="96"/>
      <c r="F75" s="98">
        <f>SUM(D75:E75)</f>
        <v>588000</v>
      </c>
      <c r="G75" s="32"/>
      <c r="H75" s="54">
        <v>548800</v>
      </c>
      <c r="I75" s="96"/>
      <c r="J75" s="98">
        <f>SUM(H75:I75)</f>
        <v>548800</v>
      </c>
      <c r="K75" s="32"/>
      <c r="L75" s="54">
        <f>D75-H75</f>
        <v>39200</v>
      </c>
      <c r="M75" s="98">
        <f>F75-J75</f>
        <v>39200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>
        <f>M75</f>
        <v>39200</v>
      </c>
      <c r="AD75" s="36"/>
      <c r="AE75" s="36"/>
      <c r="AF75" s="37"/>
      <c r="AH75" s="15">
        <f>SUMIF(M75:M76,"&gt;0")</f>
        <v>39200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588000</v>
      </c>
      <c r="E78" s="103">
        <f t="shared" ref="E78:F78" si="40">SUM(E75:E76)</f>
        <v>0</v>
      </c>
      <c r="F78" s="104">
        <f t="shared" si="40"/>
        <v>588000</v>
      </c>
      <c r="G78" s="32"/>
      <c r="H78" s="48">
        <f t="shared" ref="H78:J78" si="41">SUM(H75:H76)</f>
        <v>548800</v>
      </c>
      <c r="I78" s="103">
        <f t="shared" si="41"/>
        <v>0</v>
      </c>
      <c r="J78" s="104">
        <f t="shared" si="41"/>
        <v>548800</v>
      </c>
      <c r="K78" s="32"/>
      <c r="L78" s="48">
        <f t="shared" ref="L78:M78" si="42">SUM(L75:L76)</f>
        <v>39200</v>
      </c>
      <c r="M78" s="104">
        <f t="shared" si="42"/>
        <v>39200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39200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70746272</v>
      </c>
      <c r="E110" s="66">
        <f>SUM(E28,E42,E50,E58,E66,E72,E78,E90,E97,E103,E84,E108)</f>
        <v>0</v>
      </c>
      <c r="F110" s="66">
        <f>SUM(F28,F42,F50,F58,F66,F72,F78,F90,F97,F103,F84,F108)</f>
        <v>70746272</v>
      </c>
      <c r="G110" s="32"/>
      <c r="H110" s="66">
        <f>SUM(H28,H42,H50,H58,H66,H72,H78,H90,H97,H103,H84,H108)</f>
        <v>28251682</v>
      </c>
      <c r="I110" s="66">
        <f>SUM(I28,I42,I50,I58,I66,I72,I78,I90,I97,I103,I84,I108)</f>
        <v>0</v>
      </c>
      <c r="J110" s="66">
        <f>SUM(J28,J42,J50,J58,J66,J72,J78,J90,J97,J103,J84,J108)</f>
        <v>28251682</v>
      </c>
      <c r="K110" s="32"/>
      <c r="L110" s="66">
        <f>SUM(L28,L42,L50,L58,L66,L72,L78,L90,L97,L103,L84,L108)</f>
        <v>42494590</v>
      </c>
      <c r="M110" s="66">
        <f>SUM(M28,M42,M50,M58,M66,M72,M78,M90,M97,M103,M84,M108)</f>
        <v>42494590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42492090</v>
      </c>
      <c r="AD110" s="131">
        <f t="shared" si="55"/>
        <v>0</v>
      </c>
      <c r="AE110" s="131">
        <f t="shared" si="55"/>
        <v>0</v>
      </c>
      <c r="AF110" s="131">
        <f t="shared" si="55"/>
        <v>2500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/>
      <c r="I115" s="120"/>
      <c r="J115" s="121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65E37-A320-4BEE-AA6B-E75FE08B492B}">
  <sheetPr>
    <tabColor theme="0"/>
  </sheetPr>
  <dimension ref="B1:AH120"/>
  <sheetViews>
    <sheetView topLeftCell="Z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1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148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149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945000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-236250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3115612</v>
      </c>
      <c r="E15" s="101"/>
      <c r="F15" s="102">
        <f t="shared" si="0"/>
        <v>3115612</v>
      </c>
      <c r="G15" s="32"/>
      <c r="H15" s="44">
        <v>3351862</v>
      </c>
      <c r="I15" s="101"/>
      <c r="J15" s="102">
        <f t="shared" si="1"/>
        <v>3351862</v>
      </c>
      <c r="K15" s="32"/>
      <c r="L15" s="44">
        <f t="shared" si="2"/>
        <v>-236250</v>
      </c>
      <c r="M15" s="102">
        <f t="shared" si="3"/>
        <v>-236250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>
        <f>M15</f>
        <v>-236250</v>
      </c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>
        <v>1154895</v>
      </c>
      <c r="E18" s="99"/>
      <c r="F18" s="100">
        <f t="shared" si="0"/>
        <v>1154895</v>
      </c>
      <c r="G18" s="32"/>
      <c r="H18" s="100">
        <v>209895</v>
      </c>
      <c r="I18" s="99"/>
      <c r="J18" s="100">
        <f t="shared" si="1"/>
        <v>209895</v>
      </c>
      <c r="K18" s="32"/>
      <c r="L18" s="39">
        <f t="shared" si="2"/>
        <v>945000</v>
      </c>
      <c r="M18" s="100">
        <f t="shared" si="3"/>
        <v>945000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>
        <f>M18</f>
        <v>945000</v>
      </c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/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>SUM(H23:I23)</f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4270507</v>
      </c>
      <c r="E28" s="103">
        <f>SUM(E11:E26)</f>
        <v>0</v>
      </c>
      <c r="F28" s="104">
        <f>SUM(F11:F26)</f>
        <v>4270507</v>
      </c>
      <c r="G28" s="32"/>
      <c r="H28" s="48">
        <f>SUM(H11:H26)</f>
        <v>3561757</v>
      </c>
      <c r="I28" s="103">
        <f>SUM(I11:I26)</f>
        <v>0</v>
      </c>
      <c r="J28" s="104">
        <f>SUM(J11:J26)</f>
        <v>3561757</v>
      </c>
      <c r="K28" s="32"/>
      <c r="L28" s="48">
        <f>SUM(L11:L26)</f>
        <v>708750</v>
      </c>
      <c r="M28" s="104">
        <f>SUM(M11:M26)</f>
        <v>708750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945000</v>
      </c>
      <c r="AD28" s="49">
        <f t="shared" si="5"/>
        <v>-236250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8338958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>
        <v>8338958</v>
      </c>
      <c r="E40" s="99"/>
      <c r="F40" s="100">
        <f t="shared" si="6"/>
        <v>8338958</v>
      </c>
      <c r="G40" s="32"/>
      <c r="H40" s="39"/>
      <c r="I40" s="99"/>
      <c r="J40" s="100">
        <f t="shared" si="7"/>
        <v>0</v>
      </c>
      <c r="K40" s="32"/>
      <c r="L40" s="39">
        <f t="shared" si="8"/>
        <v>8338958</v>
      </c>
      <c r="M40" s="100">
        <f t="shared" si="9"/>
        <v>8338958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>
        <f>M40</f>
        <v>8338958</v>
      </c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8338958</v>
      </c>
      <c r="E42" s="103">
        <f>SUM(E31:E41)</f>
        <v>0</v>
      </c>
      <c r="F42" s="104">
        <f>SUM(F31:F41)</f>
        <v>8338958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8338958</v>
      </c>
      <c r="M42" s="104">
        <f>SUM(M31:M41)</f>
        <v>8338958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8338958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>
        <v>0</v>
      </c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528202</v>
      </c>
      <c r="E75" s="96"/>
      <c r="F75" s="98">
        <f>SUM(D75:E75)</f>
        <v>528202</v>
      </c>
      <c r="G75" s="32"/>
      <c r="H75" s="54">
        <v>528202</v>
      </c>
      <c r="I75" s="96"/>
      <c r="J75" s="98">
        <f>SUM(H75:I75)</f>
        <v>528202</v>
      </c>
      <c r="K75" s="32"/>
      <c r="L75" s="54">
        <f>D75-H75</f>
        <v>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528202</v>
      </c>
      <c r="E78" s="103">
        <f t="shared" ref="E78:F78" si="40">SUM(E75:E76)</f>
        <v>0</v>
      </c>
      <c r="F78" s="104">
        <f t="shared" si="40"/>
        <v>528202</v>
      </c>
      <c r="G78" s="32"/>
      <c r="H78" s="48">
        <f t="shared" ref="H78:J78" si="41">SUM(H75:H76)</f>
        <v>528202</v>
      </c>
      <c r="I78" s="103">
        <f t="shared" si="41"/>
        <v>0</v>
      </c>
      <c r="J78" s="104">
        <f t="shared" si="41"/>
        <v>528202</v>
      </c>
      <c r="K78" s="32"/>
      <c r="L78" s="48">
        <f t="shared" ref="L78:M78" si="42">SUM(L75:L76)</f>
        <v>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13137667</v>
      </c>
      <c r="E110" s="66">
        <f>SUM(E28,E42,E50,E58,E66,E72,E78,E90,E97,E103,E84,E108)</f>
        <v>0</v>
      </c>
      <c r="F110" s="66">
        <f>SUM(F28,F42,F50,F58,F66,F72,F78,F90,F97,F103,F84,F108)</f>
        <v>13137667</v>
      </c>
      <c r="G110" s="32"/>
      <c r="H110" s="66">
        <f>SUM(H28,H42,H50,H58,H66,H72,H78,H90,H97,H103,H84,H108)</f>
        <v>4089959</v>
      </c>
      <c r="I110" s="66">
        <f>SUM(I28,I42,I50,I58,I66,I72,I78,I90,I97,I103,I84,I108)</f>
        <v>0</v>
      </c>
      <c r="J110" s="66">
        <f>SUM(J28,J42,J50,J58,J66,J72,J78,J90,J97,J103,J84,J108)</f>
        <v>4089959</v>
      </c>
      <c r="K110" s="32"/>
      <c r="L110" s="66">
        <f>SUM(L28,L42,L50,L58,L66,L72,L78,L90,L97,L103,L84,L108)</f>
        <v>9047708</v>
      </c>
      <c r="M110" s="66">
        <f>SUM(M28,M42,M50,M58,M66,M72,M78,M90,M97,M103,M84,M108)</f>
        <v>9047708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9283958</v>
      </c>
      <c r="AD110" s="131">
        <f t="shared" si="55"/>
        <v>-236250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>
        <v>751540</v>
      </c>
      <c r="I115" s="120"/>
      <c r="J115" s="121">
        <f>SUM(H115:I115)</f>
        <v>751540</v>
      </c>
    </row>
    <row r="116" spans="2:10" ht="15" thickBot="1" x14ac:dyDescent="0.35">
      <c r="B116" s="190" t="s">
        <v>89</v>
      </c>
      <c r="C116" s="191"/>
      <c r="H116" s="15"/>
      <c r="I116" s="15"/>
      <c r="J116" s="15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  <c r="H119" s="15"/>
      <c r="I119" s="15"/>
      <c r="J119" s="15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79A222-EA22-4586-A1A6-12AA4E212418}">
  <sheetPr>
    <tabColor theme="0"/>
  </sheetPr>
  <dimension ref="B1:AH120"/>
  <sheetViews>
    <sheetView topLeftCell="X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150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10398193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/>
      <c r="E15" s="101"/>
      <c r="F15" s="102">
        <f t="shared" si="0"/>
        <v>0</v>
      </c>
      <c r="G15" s="32"/>
      <c r="H15" s="44"/>
      <c r="I15" s="101"/>
      <c r="J15" s="102">
        <f t="shared" si="1"/>
        <v>0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/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0</v>
      </c>
      <c r="E28" s="103">
        <f>SUM(E11:E26)</f>
        <v>0</v>
      </c>
      <c r="F28" s="104">
        <f>SUM(F11:F26)</f>
        <v>0</v>
      </c>
      <c r="G28" s="32"/>
      <c r="H28" s="48">
        <f>SUM(H11:H26)</f>
        <v>0</v>
      </c>
      <c r="I28" s="103">
        <f>SUM(I11:I26)</f>
        <v>0</v>
      </c>
      <c r="J28" s="104">
        <f>SUM(J11:J26)</f>
        <v>0</v>
      </c>
      <c r="K28" s="32"/>
      <c r="L28" s="48">
        <f>SUM(L11:L26)</f>
        <v>0</v>
      </c>
      <c r="M28" s="104">
        <f>SUM(M11:M26)</f>
        <v>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315630</v>
      </c>
      <c r="E75" s="96"/>
      <c r="F75" s="98">
        <f>SUM(D75:E75)</f>
        <v>315630</v>
      </c>
      <c r="G75" s="32"/>
      <c r="H75" s="54"/>
      <c r="I75" s="96"/>
      <c r="J75" s="98">
        <f>SUM(H75:I75)</f>
        <v>0</v>
      </c>
      <c r="K75" s="32"/>
      <c r="L75" s="54">
        <f>D75-H75</f>
        <v>315630</v>
      </c>
      <c r="M75" s="98">
        <f>F75-J75</f>
        <v>315630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>
        <f>M75</f>
        <v>315630</v>
      </c>
      <c r="AB75" s="36"/>
      <c r="AC75" s="36"/>
      <c r="AD75" s="36"/>
      <c r="AE75" s="36"/>
      <c r="AF75" s="37"/>
      <c r="AH75" s="15">
        <f>SUMIF(M75:M76,"&gt;0")</f>
        <v>315630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315630</v>
      </c>
      <c r="E78" s="103">
        <f t="shared" ref="E78:F78" si="40">SUM(E75:E76)</f>
        <v>0</v>
      </c>
      <c r="F78" s="104">
        <f t="shared" si="40"/>
        <v>315630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315630</v>
      </c>
      <c r="M78" s="104">
        <f t="shared" si="42"/>
        <v>315630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315630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315630</v>
      </c>
      <c r="E110" s="66">
        <f>SUM(E28,E42,E50,E58,E66,E72,E78,E90,E97,E103,E84,E108)</f>
        <v>0</v>
      </c>
      <c r="F110" s="66">
        <f>SUM(F28,F42,F50,F58,F66,F72,F78,F90,F97,F103,F84,F108)</f>
        <v>315630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315630</v>
      </c>
      <c r="M110" s="66">
        <f>SUM(M28,M42,M50,M58,M66,M72,M78,M90,M97,M103,M84,M108)</f>
        <v>315630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315630</v>
      </c>
      <c r="AB110" s="131">
        <f t="shared" si="55"/>
        <v>0</v>
      </c>
      <c r="AC110" s="131">
        <f t="shared" si="55"/>
        <v>0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/>
      <c r="I115" s="120"/>
      <c r="J115" s="121">
        <f>SUM(H115:I115)</f>
        <v>0</v>
      </c>
    </row>
    <row r="116" spans="2:10" ht="15" thickBot="1" x14ac:dyDescent="0.35">
      <c r="B116" s="190" t="s">
        <v>89</v>
      </c>
      <c r="C116" s="191"/>
      <c r="H116" s="15"/>
      <c r="I116" s="15"/>
      <c r="J116" s="15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  <c r="H119" s="15"/>
      <c r="I119" s="15"/>
      <c r="J119" s="15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278C6-32F7-4C42-B562-86795143F0F1}">
  <sheetPr>
    <tabColor theme="0"/>
  </sheetPr>
  <dimension ref="B1:AH120"/>
  <sheetViews>
    <sheetView topLeftCell="W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151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152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97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1887600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97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97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97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>
        <v>25177565</v>
      </c>
      <c r="E15" s="101"/>
      <c r="F15" s="102">
        <f t="shared" si="0"/>
        <v>25177565</v>
      </c>
      <c r="G15" s="32"/>
      <c r="H15" s="44">
        <v>23289965</v>
      </c>
      <c r="I15" s="101"/>
      <c r="J15" s="102">
        <f t="shared" si="1"/>
        <v>23289965</v>
      </c>
      <c r="K15" s="97"/>
      <c r="L15" s="44">
        <f t="shared" si="2"/>
        <v>1887600</v>
      </c>
      <c r="M15" s="102">
        <f t="shared" si="3"/>
        <v>1887600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>
        <f>M15</f>
        <v>1887600</v>
      </c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97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97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97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97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/>
      <c r="I20" s="99"/>
      <c r="J20" s="100">
        <f t="shared" si="1"/>
        <v>0</v>
      </c>
      <c r="K20" s="97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97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97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97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97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97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97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114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25177565</v>
      </c>
      <c r="E28" s="103">
        <f>SUM(E11:E26)</f>
        <v>0</v>
      </c>
      <c r="F28" s="104">
        <f>SUM(F11:F26)</f>
        <v>25177565</v>
      </c>
      <c r="G28" s="32"/>
      <c r="H28" s="48">
        <f>SUM(H11:H26)</f>
        <v>23289965</v>
      </c>
      <c r="I28" s="103">
        <f>SUM(I11:I26)</f>
        <v>0</v>
      </c>
      <c r="J28" s="104">
        <f>SUM(J11:J26)</f>
        <v>23289965</v>
      </c>
      <c r="K28" s="97"/>
      <c r="L28" s="48">
        <f>SUM(L11:L26)</f>
        <v>1887600</v>
      </c>
      <c r="M28" s="104">
        <f>SUM(M11:M26)</f>
        <v>1887600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1887600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992100</v>
      </c>
      <c r="E75" s="96"/>
      <c r="F75" s="98">
        <f>SUM(D75:E75)</f>
        <v>992100</v>
      </c>
      <c r="G75" s="32"/>
      <c r="H75" s="54">
        <v>991200</v>
      </c>
      <c r="I75" s="96"/>
      <c r="J75" s="98">
        <f>SUM(H75:I75)</f>
        <v>991200</v>
      </c>
      <c r="K75" s="32"/>
      <c r="L75" s="54">
        <f>D75-H75</f>
        <v>900</v>
      </c>
      <c r="M75" s="98">
        <f>F75-J75</f>
        <v>900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>
        <f>M75</f>
        <v>900</v>
      </c>
      <c r="AH75" s="15">
        <f>SUMIF(M75:M76,"&gt;0")</f>
        <v>900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992100</v>
      </c>
      <c r="E78" s="103">
        <f t="shared" ref="E78:F78" si="40">SUM(E75:E76)</f>
        <v>0</v>
      </c>
      <c r="F78" s="104">
        <f t="shared" si="40"/>
        <v>992100</v>
      </c>
      <c r="G78" s="32"/>
      <c r="H78" s="48">
        <f t="shared" ref="H78:J78" si="41">SUM(H75:H76)</f>
        <v>991200</v>
      </c>
      <c r="I78" s="103">
        <f t="shared" si="41"/>
        <v>0</v>
      </c>
      <c r="J78" s="104">
        <f t="shared" si="41"/>
        <v>991200</v>
      </c>
      <c r="K78" s="32"/>
      <c r="L78" s="48">
        <f t="shared" ref="L78:M78" si="42">SUM(L75:L76)</f>
        <v>900</v>
      </c>
      <c r="M78" s="104">
        <f t="shared" si="42"/>
        <v>900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900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26169665</v>
      </c>
      <c r="E110" s="66">
        <f>SUM(E28,E42,E50,E58,E66,E72,E78,E90,E97,E103,E84,E108)</f>
        <v>0</v>
      </c>
      <c r="F110" s="66">
        <f>SUM(F28,F42,F50,F58,F66,F72,F78,F90,F97,F103,F84,F108)</f>
        <v>26169665</v>
      </c>
      <c r="G110" s="32"/>
      <c r="H110" s="66">
        <f>SUM(H28,H42,H50,H58,H66,H72,H78,H90,H97,H103,H84,H108)</f>
        <v>24281165</v>
      </c>
      <c r="I110" s="66">
        <f>SUM(I28,I42,I50,I58,I66,I72,I78,I90,I97,I103,I84,I108)</f>
        <v>0</v>
      </c>
      <c r="J110" s="66">
        <f>SUM(J28,J42,J50,J58,J66,J72,J78,J90,J97,J103,J84,J108)</f>
        <v>24281165</v>
      </c>
      <c r="K110" s="32"/>
      <c r="L110" s="66">
        <f>SUM(L28,L42,L50,L58,L66,L72,L78,L90,L97,L103,L84,L108)</f>
        <v>1888500</v>
      </c>
      <c r="M110" s="66">
        <f>SUM(M28,M42,M50,M58,M66,M72,M78,M90,M97,M103,M84,M108)</f>
        <v>1888500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1887600</v>
      </c>
      <c r="AD110" s="131">
        <f t="shared" si="55"/>
        <v>0</v>
      </c>
      <c r="AE110" s="131">
        <f t="shared" si="55"/>
        <v>0</v>
      </c>
      <c r="AF110" s="131">
        <f t="shared" si="55"/>
        <v>900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>
        <f>171233+(8300*208.5)</f>
        <v>1901783</v>
      </c>
      <c r="I115" s="120"/>
      <c r="J115" s="121">
        <f>SUM(H115:I115)</f>
        <v>1901783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0B52E-12CF-4145-927B-B4706E2474F4}">
  <sheetPr>
    <tabColor theme="0"/>
  </sheetPr>
  <dimension ref="B1:AH120"/>
  <sheetViews>
    <sheetView topLeftCell="Y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117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0</v>
      </c>
      <c r="E28" s="28">
        <f>SUM(E11:E26)</f>
        <v>0</v>
      </c>
      <c r="F28" s="29">
        <f>SUM(F11:F26)</f>
        <v>0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0</v>
      </c>
      <c r="M28" s="29">
        <f>SUM(M11:M26)</f>
        <v>0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371124</v>
      </c>
    </row>
    <row r="32" spans="2:34" x14ac:dyDescent="0.3">
      <c r="B32" s="16">
        <v>2.2999999999999998</v>
      </c>
      <c r="C32" s="38" t="s">
        <v>43</v>
      </c>
      <c r="D32" s="39">
        <v>307480</v>
      </c>
      <c r="E32" s="40"/>
      <c r="F32" s="20">
        <f t="shared" si="6"/>
        <v>307480</v>
      </c>
      <c r="G32" s="32"/>
      <c r="H32" s="41"/>
      <c r="I32" s="40"/>
      <c r="J32" s="20">
        <f t="shared" si="7"/>
        <v>0</v>
      </c>
      <c r="K32" s="32"/>
      <c r="L32" s="41">
        <f t="shared" si="8"/>
        <v>307480</v>
      </c>
      <c r="M32" s="42">
        <f t="shared" si="9"/>
        <v>307480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>
        <f>M32</f>
        <v>307480</v>
      </c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>
        <v>7644</v>
      </c>
      <c r="E33" s="45"/>
      <c r="F33" s="23">
        <f t="shared" si="6"/>
        <v>7644</v>
      </c>
      <c r="G33" s="32"/>
      <c r="H33" s="46"/>
      <c r="I33" s="45"/>
      <c r="J33" s="23">
        <f t="shared" si="7"/>
        <v>0</v>
      </c>
      <c r="K33" s="32"/>
      <c r="L33" s="46">
        <f t="shared" si="8"/>
        <v>7644</v>
      </c>
      <c r="M33" s="47">
        <f t="shared" si="9"/>
        <v>7644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>
        <f>M33</f>
        <v>7644</v>
      </c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2000</v>
      </c>
      <c r="E34" s="40"/>
      <c r="F34" s="20">
        <f t="shared" si="6"/>
        <v>2000</v>
      </c>
      <c r="G34" s="32"/>
      <c r="H34" s="39"/>
      <c r="I34" s="40"/>
      <c r="J34" s="20">
        <f t="shared" si="7"/>
        <v>0</v>
      </c>
      <c r="K34" s="32"/>
      <c r="L34" s="41">
        <f t="shared" si="8"/>
        <v>2000</v>
      </c>
      <c r="M34" s="42">
        <f t="shared" si="9"/>
        <v>2000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>
        <f>M34</f>
        <v>2000</v>
      </c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>
        <v>54000</v>
      </c>
      <c r="E36" s="40"/>
      <c r="F36" s="20">
        <f t="shared" si="6"/>
        <v>54000</v>
      </c>
      <c r="G36" s="32"/>
      <c r="H36" s="39"/>
      <c r="I36" s="40"/>
      <c r="J36" s="20">
        <f t="shared" si="7"/>
        <v>0</v>
      </c>
      <c r="K36" s="32"/>
      <c r="L36" s="41">
        <f t="shared" si="8"/>
        <v>54000</v>
      </c>
      <c r="M36" s="42">
        <f t="shared" si="9"/>
        <v>54000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>
        <f>M36</f>
        <v>54000</v>
      </c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371124</v>
      </c>
      <c r="E42" s="49">
        <f>SUM(E31:E41)</f>
        <v>0</v>
      </c>
      <c r="F42" s="50">
        <f>SUM(F31:F41)</f>
        <v>371124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371124</v>
      </c>
      <c r="M42" s="50">
        <f>SUM(M31:M41)</f>
        <v>371124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371124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77955195</v>
      </c>
      <c r="E45" s="55"/>
      <c r="F45" s="14">
        <f>SUM(D45:E45)</f>
        <v>77955195</v>
      </c>
      <c r="G45" s="32"/>
      <c r="H45" s="54"/>
      <c r="I45" s="36"/>
      <c r="J45" s="14">
        <f>SUM(H45:I45)</f>
        <v>0</v>
      </c>
      <c r="K45" s="32"/>
      <c r="L45" s="35">
        <f>D45-H45</f>
        <v>77955195</v>
      </c>
      <c r="M45" s="37">
        <f>F45-J45</f>
        <v>77955195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>
        <f>M45</f>
        <v>77955195</v>
      </c>
      <c r="AB45" s="36"/>
      <c r="AC45" s="36"/>
      <c r="AD45" s="36"/>
      <c r="AE45" s="36"/>
      <c r="AF45" s="37"/>
      <c r="AH45" s="15">
        <f>SUMIF(M45:M49,"&gt;0")</f>
        <v>122228636</v>
      </c>
    </row>
    <row r="46" spans="2:34" x14ac:dyDescent="0.3">
      <c r="B46" s="16">
        <v>3.2</v>
      </c>
      <c r="C46" s="38" t="s">
        <v>58</v>
      </c>
      <c r="D46" s="41">
        <v>38847641</v>
      </c>
      <c r="E46" s="40"/>
      <c r="F46" s="20">
        <f>SUM(D46:E46)</f>
        <v>38847641</v>
      </c>
      <c r="G46" s="32"/>
      <c r="H46" s="41"/>
      <c r="I46" s="40"/>
      <c r="J46" s="20">
        <f>SUM(H46:I46)</f>
        <v>0</v>
      </c>
      <c r="K46" s="32"/>
      <c r="L46" s="41">
        <f>D46-H46</f>
        <v>38847641</v>
      </c>
      <c r="M46" s="42">
        <f>F46-J46</f>
        <v>38847641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>
        <f>M46</f>
        <v>38847641</v>
      </c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>
        <v>31900</v>
      </c>
      <c r="E47" s="45"/>
      <c r="F47" s="23">
        <f>SUM(D47:E47)</f>
        <v>31900</v>
      </c>
      <c r="G47" s="32"/>
      <c r="H47" s="46"/>
      <c r="I47" s="45"/>
      <c r="J47" s="23">
        <f>SUM(H47:I47)</f>
        <v>0</v>
      </c>
      <c r="K47" s="32"/>
      <c r="L47" s="46">
        <f>D47-H47</f>
        <v>31900</v>
      </c>
      <c r="M47" s="47">
        <f>F47-J47</f>
        <v>31900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>
        <f>M47</f>
        <v>31900</v>
      </c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>
        <v>5393900</v>
      </c>
      <c r="E48" s="40"/>
      <c r="F48" s="20">
        <f>SUM(D48:E48)</f>
        <v>5393900</v>
      </c>
      <c r="G48" s="32"/>
      <c r="H48" s="39"/>
      <c r="I48" s="40"/>
      <c r="J48" s="20">
        <f>SUM(H48:I48)</f>
        <v>0</v>
      </c>
      <c r="K48" s="32"/>
      <c r="L48" s="41">
        <f>D48-H48</f>
        <v>5393900</v>
      </c>
      <c r="M48" s="42">
        <f>F48-J48</f>
        <v>5393900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>
        <f>M48</f>
        <v>5393900</v>
      </c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122228636</v>
      </c>
      <c r="E50" s="49">
        <f>SUM(E45:E49)</f>
        <v>0</v>
      </c>
      <c r="F50" s="50">
        <f>SUM(F45:F49)</f>
        <v>122228636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122228636</v>
      </c>
      <c r="M50" s="50">
        <f>SUM(M45:M49)</f>
        <v>122228636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122228636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3390619</v>
      </c>
      <c r="E75" s="55"/>
      <c r="F75" s="14">
        <f>SUM(D75:E75)</f>
        <v>3390619</v>
      </c>
      <c r="G75" s="32"/>
      <c r="H75" s="54"/>
      <c r="I75" s="36"/>
      <c r="J75" s="14">
        <f>SUM(H75:I75)</f>
        <v>0</v>
      </c>
      <c r="K75" s="32"/>
      <c r="L75" s="35">
        <f>D75-H75</f>
        <v>3390619</v>
      </c>
      <c r="M75" s="37">
        <f>F75-J75</f>
        <v>3390619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>
        <f>M75</f>
        <v>3390619</v>
      </c>
      <c r="AB75" s="36"/>
      <c r="AC75" s="36"/>
      <c r="AD75" s="36"/>
      <c r="AE75" s="36"/>
      <c r="AF75" s="37"/>
      <c r="AH75" s="15">
        <f>SUMIF(M75:M76,"&gt;0")</f>
        <v>3390619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3390619</v>
      </c>
      <c r="E78" s="49">
        <f>SUM(E75:E76)</f>
        <v>0</v>
      </c>
      <c r="F78" s="50">
        <f>SUM(F75:F76)</f>
        <v>3390619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3390619</v>
      </c>
      <c r="M78" s="50">
        <f>SUM(M75:M76)</f>
        <v>3390619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3390619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125990379</v>
      </c>
      <c r="E110" s="66">
        <f t="shared" ref="E110:AF110" si="32">SUM(E28,E42,E50,E58,E66,E72,E78,E90,E97,E103,E84,E108)</f>
        <v>0</v>
      </c>
      <c r="F110" s="66">
        <f t="shared" si="32"/>
        <v>125990379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125990379</v>
      </c>
      <c r="M110" s="66">
        <f t="shared" si="32"/>
        <v>125990379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125990379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ADC55-C903-41C2-9D52-5FE498DD5E66}">
  <sheetPr>
    <tabColor theme="0"/>
  </sheetPr>
  <dimension ref="B1:AH120"/>
  <sheetViews>
    <sheetView topLeftCell="W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4.33203125" customWidth="1"/>
    <col min="5" max="5" width="15.554687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153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154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35"/>
      <c r="I11" s="36"/>
      <c r="J11" s="37">
        <f>SUM(H11:I11)</f>
        <v>0</v>
      </c>
      <c r="K11" s="32"/>
      <c r="L11" s="35">
        <f>D11-H11</f>
        <v>0</v>
      </c>
      <c r="M11" s="37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2697275</v>
      </c>
    </row>
    <row r="12" spans="2:34" x14ac:dyDescent="0.3">
      <c r="B12" s="16">
        <v>1.2</v>
      </c>
      <c r="C12" s="17" t="s">
        <v>18</v>
      </c>
      <c r="D12" s="41"/>
      <c r="E12" s="40"/>
      <c r="F12" s="42">
        <f>SUM(D12:E12)</f>
        <v>0</v>
      </c>
      <c r="G12" s="32"/>
      <c r="H12" s="41"/>
      <c r="I12" s="40"/>
      <c r="J12" s="42">
        <f>SUM(H12:I12)</f>
        <v>0</v>
      </c>
      <c r="K12" s="32"/>
      <c r="L12" s="41">
        <f>D12-H12</f>
        <v>0</v>
      </c>
      <c r="M12" s="42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6"/>
      <c r="E13" s="45"/>
      <c r="F13" s="47">
        <f>SUM(D13:E13)</f>
        <v>0</v>
      </c>
      <c r="G13" s="32"/>
      <c r="H13" s="46"/>
      <c r="I13" s="45"/>
      <c r="J13" s="47">
        <f>SUM(H13:I13)</f>
        <v>0</v>
      </c>
      <c r="K13" s="32"/>
      <c r="L13" s="46">
        <f>D13-H13</f>
        <v>0</v>
      </c>
      <c r="M13" s="47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ref="F14:F26" si="0">SUM(D14:E14)</f>
        <v>0</v>
      </c>
      <c r="G14" s="32"/>
      <c r="H14" s="41"/>
      <c r="I14" s="40"/>
      <c r="J14" s="42">
        <f t="shared" ref="J14:J26" si="1">SUM(H14:I14)</f>
        <v>0</v>
      </c>
      <c r="K14" s="32"/>
      <c r="L14" s="41">
        <f t="shared" ref="L14:L26" si="2">D14-H14</f>
        <v>0</v>
      </c>
      <c r="M14" s="42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6"/>
      <c r="E15" s="45"/>
      <c r="F15" s="47">
        <f t="shared" si="0"/>
        <v>0</v>
      </c>
      <c r="G15" s="32"/>
      <c r="H15" s="46"/>
      <c r="I15" s="45"/>
      <c r="J15" s="47">
        <f t="shared" si="1"/>
        <v>0</v>
      </c>
      <c r="K15" s="32"/>
      <c r="L15" s="46">
        <f t="shared" si="2"/>
        <v>0</v>
      </c>
      <c r="M15" s="47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41">
        <v>2677275</v>
      </c>
      <c r="E16" s="40"/>
      <c r="F16" s="42">
        <f t="shared" si="0"/>
        <v>2677275</v>
      </c>
      <c r="G16" s="32"/>
      <c r="H16" s="41"/>
      <c r="I16" s="40"/>
      <c r="J16" s="42">
        <f t="shared" si="1"/>
        <v>0</v>
      </c>
      <c r="K16" s="32"/>
      <c r="L16" s="41">
        <f t="shared" si="2"/>
        <v>2677275</v>
      </c>
      <c r="M16" s="42">
        <f t="shared" si="3"/>
        <v>2677275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>
        <f>M16</f>
        <v>2677275</v>
      </c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41"/>
      <c r="E18" s="40"/>
      <c r="F18" s="42">
        <f t="shared" si="0"/>
        <v>0</v>
      </c>
      <c r="G18" s="32"/>
      <c r="H18" s="41"/>
      <c r="I18" s="40"/>
      <c r="J18" s="42">
        <f t="shared" si="1"/>
        <v>0</v>
      </c>
      <c r="K18" s="32"/>
      <c r="L18" s="41">
        <f t="shared" si="2"/>
        <v>0</v>
      </c>
      <c r="M18" s="42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 t="shared" si="2"/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41">
        <v>20000</v>
      </c>
      <c r="E20" s="40"/>
      <c r="F20" s="42">
        <f t="shared" si="0"/>
        <v>20000</v>
      </c>
      <c r="G20" s="32"/>
      <c r="H20" s="41"/>
      <c r="I20" s="40"/>
      <c r="J20" s="42">
        <f t="shared" si="1"/>
        <v>0</v>
      </c>
      <c r="K20" s="32"/>
      <c r="L20" s="41">
        <f t="shared" si="2"/>
        <v>20000</v>
      </c>
      <c r="M20" s="42">
        <f t="shared" si="3"/>
        <v>20000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>
        <f>M20</f>
        <v>20000</v>
      </c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/>
      <c r="I26" s="40"/>
      <c r="J26" s="42">
        <f t="shared" si="1"/>
        <v>0</v>
      </c>
      <c r="K26" s="32"/>
      <c r="L26" s="41">
        <f t="shared" si="2"/>
        <v>0</v>
      </c>
      <c r="M26" s="42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2697275</v>
      </c>
      <c r="E28" s="49">
        <f>SUM(E11:E26)</f>
        <v>0</v>
      </c>
      <c r="F28" s="50">
        <f>SUM(F11:F26)</f>
        <v>2697275</v>
      </c>
      <c r="G28" s="32"/>
      <c r="H28" s="51">
        <f>SUM(H11:H26)</f>
        <v>0</v>
      </c>
      <c r="I28" s="49">
        <f>SUM(I11:I26)</f>
        <v>0</v>
      </c>
      <c r="J28" s="50">
        <f>SUM(J11:J26)</f>
        <v>0</v>
      </c>
      <c r="K28" s="32"/>
      <c r="L28" s="51">
        <f>SUM(L11:L26)</f>
        <v>2697275</v>
      </c>
      <c r="M28" s="50">
        <f>SUM(M11:M26)</f>
        <v>2697275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2697275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37">
        <f>SUM(D31:E31)</f>
        <v>0</v>
      </c>
      <c r="G31" s="32"/>
      <c r="H31" s="35"/>
      <c r="I31" s="36"/>
      <c r="J31" s="37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417000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42">
        <f>SUM(D32:E32)</f>
        <v>0</v>
      </c>
      <c r="G32" s="32"/>
      <c r="H32" s="41"/>
      <c r="I32" s="40"/>
      <c r="J32" s="42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/>
      <c r="I34" s="40"/>
      <c r="J34" s="42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>
        <v>417000</v>
      </c>
      <c r="E35" s="45"/>
      <c r="F35" s="47">
        <f t="shared" si="6"/>
        <v>417000</v>
      </c>
      <c r="G35" s="32"/>
      <c r="H35" s="46"/>
      <c r="I35" s="45"/>
      <c r="J35" s="47">
        <f t="shared" si="7"/>
        <v>0</v>
      </c>
      <c r="K35" s="32"/>
      <c r="L35" s="46">
        <f t="shared" si="8"/>
        <v>417000</v>
      </c>
      <c r="M35" s="47">
        <f t="shared" si="9"/>
        <v>417000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>
        <f>M35</f>
        <v>417000</v>
      </c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417000</v>
      </c>
      <c r="E42" s="49">
        <f>SUM(E31:E41)</f>
        <v>0</v>
      </c>
      <c r="F42" s="50">
        <f>SUM(F31:F41)</f>
        <v>417000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417000</v>
      </c>
      <c r="M42" s="50">
        <f>SUM(M31:M41)</f>
        <v>417000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417000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41"/>
      <c r="I48" s="40"/>
      <c r="J48" s="42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6"/>
      <c r="I49" s="45"/>
      <c r="J49" s="47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 t="shared" ref="E50:F50" si="16">SUM(E45:E49)</f>
        <v>0</v>
      </c>
      <c r="F50" s="50">
        <f t="shared" si="16"/>
        <v>0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0</v>
      </c>
      <c r="M50" s="50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37">
        <f>SUM(D61:E61)</f>
        <v>0</v>
      </c>
      <c r="G61" s="32"/>
      <c r="H61" s="35"/>
      <c r="I61" s="36"/>
      <c r="J61" s="37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42">
        <f>SUM(D62:E62)</f>
        <v>0</v>
      </c>
      <c r="G62" s="32"/>
      <c r="H62" s="41"/>
      <c r="I62" s="40"/>
      <c r="J62" s="42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47">
        <f>SUM(D63:E63)</f>
        <v>0</v>
      </c>
      <c r="G63" s="32"/>
      <c r="H63" s="46"/>
      <c r="I63" s="45"/>
      <c r="J63" s="47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42">
        <f t="shared" ref="F64" si="28">SUM(D64:E64)</f>
        <v>0</v>
      </c>
      <c r="G64" s="32"/>
      <c r="H64" s="41"/>
      <c r="I64" s="40"/>
      <c r="J64" s="42">
        <f t="shared" ref="J64" si="29">SUM(H64:I64)</f>
        <v>0</v>
      </c>
      <c r="K64" s="32"/>
      <c r="L64" s="41">
        <f t="shared" ref="L64" si="30">D64-H64</f>
        <v>0</v>
      </c>
      <c r="M64" s="42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 t="shared" ref="E66:F66" si="32">SUM(E61:E64)</f>
        <v>0</v>
      </c>
      <c r="F66" s="50">
        <f t="shared" si="32"/>
        <v>0</v>
      </c>
      <c r="G66" s="32"/>
      <c r="H66" s="51">
        <f t="shared" ref="H66:J66" si="33">SUM(H61:H64)</f>
        <v>0</v>
      </c>
      <c r="I66" s="49">
        <f t="shared" si="33"/>
        <v>0</v>
      </c>
      <c r="J66" s="50">
        <f t="shared" si="33"/>
        <v>0</v>
      </c>
      <c r="K66" s="32"/>
      <c r="L66" s="51">
        <f t="shared" ref="L66:M66" si="34">SUM(L61:L64)</f>
        <v>0</v>
      </c>
      <c r="M66" s="50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35"/>
      <c r="E75" s="36"/>
      <c r="F75" s="37">
        <f>SUM(D75:E75)</f>
        <v>0</v>
      </c>
      <c r="G75" s="32"/>
      <c r="H75" s="35"/>
      <c r="I75" s="36"/>
      <c r="J75" s="37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 t="shared" ref="E78:F78" si="40">SUM(E75:E76)</f>
        <v>0</v>
      </c>
      <c r="F78" s="50">
        <f t="shared" si="40"/>
        <v>0</v>
      </c>
      <c r="G78" s="32"/>
      <c r="H78" s="51">
        <f t="shared" ref="H78:J78" si="41">SUM(H75:H76)</f>
        <v>0</v>
      </c>
      <c r="I78" s="49">
        <f t="shared" si="41"/>
        <v>0</v>
      </c>
      <c r="J78" s="50">
        <f t="shared" si="41"/>
        <v>0</v>
      </c>
      <c r="K78" s="32"/>
      <c r="L78" s="51">
        <f t="shared" ref="L78:M78" si="42">SUM(L75:L76)</f>
        <v>0</v>
      </c>
      <c r="M78" s="50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35"/>
      <c r="E81" s="36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35"/>
      <c r="E87" s="36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37">
        <f>SUM(D93:E93)</f>
        <v>0</v>
      </c>
      <c r="G93" s="32"/>
      <c r="H93" s="35"/>
      <c r="I93" s="36"/>
      <c r="J93" s="37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42">
        <f>SUM(D94:E94)</f>
        <v>0</v>
      </c>
      <c r="G94" s="32"/>
      <c r="H94" s="41"/>
      <c r="I94" s="40"/>
      <c r="J94" s="42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47">
        <f>SUM(D95:E95)</f>
        <v>0</v>
      </c>
      <c r="G95" s="32"/>
      <c r="H95" s="46"/>
      <c r="I95" s="45"/>
      <c r="J95" s="47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51">
        <f>SUM(D100:D102)</f>
        <v>0</v>
      </c>
      <c r="E103" s="49">
        <f>SUM(E100:E102)</f>
        <v>0</v>
      </c>
      <c r="F103" s="50">
        <f>SUM(F100:F102)</f>
        <v>0</v>
      </c>
      <c r="G103" s="32"/>
      <c r="H103" s="51">
        <f>SUM(H100:H102)</f>
        <v>0</v>
      </c>
      <c r="I103" s="49">
        <f>SUM(I100:I102)</f>
        <v>0</v>
      </c>
      <c r="J103" s="50">
        <f>SUM(J100:J102)</f>
        <v>0</v>
      </c>
      <c r="K103" s="32"/>
      <c r="L103" s="51">
        <f>SUM(L100:L102)</f>
        <v>0</v>
      </c>
      <c r="M103" s="50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35"/>
      <c r="E106" s="36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3114275</v>
      </c>
      <c r="E110" s="66">
        <f>SUM(E28,E42,E50,E58,E66,E72,E78,E90,E97,E103,E84,E108)</f>
        <v>0</v>
      </c>
      <c r="F110" s="66">
        <f>SUM(F28,F42,F50,F58,F66,F72,F78,F90,F97,F103,F84,F108)</f>
        <v>3114275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3114275</v>
      </c>
      <c r="M110" s="66">
        <f>SUM(M28,M42,M50,M58,M66,M72,M78,M90,M97,M103,M84,M108)</f>
        <v>3114275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3114275</v>
      </c>
      <c r="AB110" s="131">
        <f t="shared" si="55"/>
        <v>0</v>
      </c>
      <c r="AC110" s="131">
        <f t="shared" si="55"/>
        <v>0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06518-8FAF-4C3D-A2B8-E78E5DAD8786}">
  <sheetPr>
    <tabColor theme="0"/>
  </sheetPr>
  <dimension ref="B1:AH120"/>
  <sheetViews>
    <sheetView topLeftCell="A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155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156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12654193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/>
      <c r="E15" s="101"/>
      <c r="F15" s="102">
        <f t="shared" si="0"/>
        <v>0</v>
      </c>
      <c r="G15" s="32"/>
      <c r="H15" s="44"/>
      <c r="I15" s="101"/>
      <c r="J15" s="102">
        <f t="shared" si="1"/>
        <v>0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>
        <v>12654193</v>
      </c>
      <c r="E18" s="99"/>
      <c r="F18" s="100">
        <f t="shared" si="0"/>
        <v>12654193</v>
      </c>
      <c r="G18" s="32"/>
      <c r="H18" s="39"/>
      <c r="I18" s="99"/>
      <c r="J18" s="100">
        <f t="shared" si="1"/>
        <v>0</v>
      </c>
      <c r="K18" s="32"/>
      <c r="L18" s="39">
        <f t="shared" si="2"/>
        <v>12654193</v>
      </c>
      <c r="M18" s="100">
        <f t="shared" si="3"/>
        <v>12654193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>
        <f>M18</f>
        <v>12654193</v>
      </c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/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12654193</v>
      </c>
      <c r="E28" s="103">
        <f>SUM(E11:E26)</f>
        <v>0</v>
      </c>
      <c r="F28" s="104">
        <f>SUM(F11:F26)</f>
        <v>12654193</v>
      </c>
      <c r="G28" s="32"/>
      <c r="H28" s="48">
        <f>SUM(H11:H26)</f>
        <v>0</v>
      </c>
      <c r="I28" s="103">
        <f>SUM(I11:I26)</f>
        <v>0</v>
      </c>
      <c r="J28" s="104">
        <f>SUM(J11:J26)</f>
        <v>0</v>
      </c>
      <c r="K28" s="32"/>
      <c r="L28" s="48">
        <f>SUM(L11:L26)</f>
        <v>12654193</v>
      </c>
      <c r="M28" s="104">
        <f>SUM(M11:M26)</f>
        <v>12654193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12654193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96"/>
      <c r="F75" s="98">
        <f>SUM(D75:E75)</f>
        <v>0</v>
      </c>
      <c r="G75" s="32"/>
      <c r="H75" s="54"/>
      <c r="I75" s="96"/>
      <c r="J75" s="98">
        <f>SUM(H75:I75)</f>
        <v>0</v>
      </c>
      <c r="K75" s="32"/>
      <c r="L75" s="54">
        <f>D75-H75</f>
        <v>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0</v>
      </c>
      <c r="E78" s="103">
        <f t="shared" ref="E78:F78" si="40">SUM(E75:E76)</f>
        <v>0</v>
      </c>
      <c r="F78" s="104">
        <f t="shared" si="40"/>
        <v>0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12654193</v>
      </c>
      <c r="E110" s="66">
        <f>SUM(E28,E42,E50,E58,E66,E72,E78,E90,E97,E103,E84,E108)</f>
        <v>0</v>
      </c>
      <c r="F110" s="66">
        <f>SUM(F28,F42,F50,F58,F66,F72,F78,F90,F97,F103,F84,F108)</f>
        <v>12654193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12654193</v>
      </c>
      <c r="M110" s="66">
        <f>SUM(M28,M42,M50,M58,M66,M72,M78,M90,M97,M103,M84,M108)</f>
        <v>12654193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12654193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/>
      <c r="I115" s="120"/>
      <c r="J115" s="121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04660-69BC-41DA-9B72-EEFAE5C9BA16}">
  <sheetPr>
    <tabColor theme="0"/>
  </sheetPr>
  <dimension ref="B1:AH120"/>
  <sheetViews>
    <sheetView topLeftCell="X1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9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157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35"/>
      <c r="I11" s="36"/>
      <c r="J11" s="37">
        <f>SUM(H11:I11)</f>
        <v>0</v>
      </c>
      <c r="K11" s="32"/>
      <c r="L11" s="35">
        <f>D11-H11</f>
        <v>0</v>
      </c>
      <c r="M11" s="37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41"/>
      <c r="E12" s="40"/>
      <c r="F12" s="42">
        <f>SUM(D12:E12)</f>
        <v>0</v>
      </c>
      <c r="G12" s="32"/>
      <c r="H12" s="41"/>
      <c r="I12" s="40"/>
      <c r="J12" s="42">
        <f>SUM(H12:I12)</f>
        <v>0</v>
      </c>
      <c r="K12" s="32"/>
      <c r="L12" s="41">
        <f>D12-H12</f>
        <v>0</v>
      </c>
      <c r="M12" s="42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6"/>
      <c r="E13" s="45"/>
      <c r="F13" s="47">
        <f>SUM(D13:E13)</f>
        <v>0</v>
      </c>
      <c r="G13" s="32"/>
      <c r="H13" s="46"/>
      <c r="I13" s="45"/>
      <c r="J13" s="47">
        <f>SUM(H13:I13)</f>
        <v>0</v>
      </c>
      <c r="K13" s="32"/>
      <c r="L13" s="46">
        <f>D13-H13</f>
        <v>0</v>
      </c>
      <c r="M13" s="47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ref="F14:F26" si="0">SUM(D14:E14)</f>
        <v>0</v>
      </c>
      <c r="G14" s="32"/>
      <c r="H14" s="41"/>
      <c r="I14" s="40"/>
      <c r="J14" s="42">
        <f t="shared" ref="J14:J26" si="1">SUM(H14:I14)</f>
        <v>0</v>
      </c>
      <c r="K14" s="32"/>
      <c r="L14" s="41">
        <f t="shared" ref="L14:L26" si="2">D14-H14</f>
        <v>0</v>
      </c>
      <c r="M14" s="42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6"/>
      <c r="E15" s="45"/>
      <c r="F15" s="47">
        <f t="shared" si="0"/>
        <v>0</v>
      </c>
      <c r="G15" s="32"/>
      <c r="H15" s="46"/>
      <c r="I15" s="45"/>
      <c r="J15" s="47">
        <f t="shared" si="1"/>
        <v>0</v>
      </c>
      <c r="K15" s="32"/>
      <c r="L15" s="46">
        <f t="shared" si="2"/>
        <v>0</v>
      </c>
      <c r="M15" s="47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41"/>
      <c r="E16" s="40"/>
      <c r="F16" s="42">
        <f t="shared" si="0"/>
        <v>0</v>
      </c>
      <c r="G16" s="32"/>
      <c r="H16" s="41"/>
      <c r="I16" s="40"/>
      <c r="J16" s="42">
        <f t="shared" si="1"/>
        <v>0</v>
      </c>
      <c r="K16" s="32"/>
      <c r="L16" s="41">
        <f t="shared" si="2"/>
        <v>0</v>
      </c>
      <c r="M16" s="42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41"/>
      <c r="E18" s="40"/>
      <c r="F18" s="42">
        <f t="shared" si="0"/>
        <v>0</v>
      </c>
      <c r="G18" s="32"/>
      <c r="H18" s="41"/>
      <c r="I18" s="40"/>
      <c r="J18" s="42">
        <f t="shared" si="1"/>
        <v>0</v>
      </c>
      <c r="K18" s="32"/>
      <c r="L18" s="41">
        <f t="shared" si="2"/>
        <v>0</v>
      </c>
      <c r="M18" s="42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 t="shared" si="2"/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41"/>
      <c r="E20" s="40"/>
      <c r="F20" s="42">
        <f t="shared" si="0"/>
        <v>0</v>
      </c>
      <c r="G20" s="32"/>
      <c r="H20" s="41"/>
      <c r="I20" s="40"/>
      <c r="J20" s="42">
        <f t="shared" si="1"/>
        <v>0</v>
      </c>
      <c r="K20" s="32"/>
      <c r="L20" s="41">
        <f t="shared" si="2"/>
        <v>0</v>
      </c>
      <c r="M20" s="42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/>
      <c r="I26" s="40"/>
      <c r="J26" s="42">
        <f t="shared" si="1"/>
        <v>0</v>
      </c>
      <c r="K26" s="32"/>
      <c r="L26" s="41">
        <f t="shared" si="2"/>
        <v>0</v>
      </c>
      <c r="M26" s="42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0</v>
      </c>
      <c r="E28" s="49">
        <f>SUM(E11:E26)</f>
        <v>0</v>
      </c>
      <c r="F28" s="50">
        <f>SUM(F11:F26)</f>
        <v>0</v>
      </c>
      <c r="G28" s="32"/>
      <c r="H28" s="51">
        <f>SUM(H11:H26)</f>
        <v>0</v>
      </c>
      <c r="I28" s="49">
        <f>SUM(I11:I26)</f>
        <v>0</v>
      </c>
      <c r="J28" s="50">
        <f>SUM(J11:J26)</f>
        <v>0</v>
      </c>
      <c r="K28" s="32"/>
      <c r="L28" s="51">
        <f>SUM(L11:L26)</f>
        <v>0</v>
      </c>
      <c r="M28" s="50">
        <f>SUM(M11:M26)</f>
        <v>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37">
        <f>SUM(D31:E31)</f>
        <v>0</v>
      </c>
      <c r="G31" s="32"/>
      <c r="H31" s="35"/>
      <c r="I31" s="36"/>
      <c r="J31" s="37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42">
        <f>SUM(D32:E32)</f>
        <v>0</v>
      </c>
      <c r="G32" s="32"/>
      <c r="H32" s="41"/>
      <c r="I32" s="40"/>
      <c r="J32" s="42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/>
      <c r="I34" s="40"/>
      <c r="J34" s="42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6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41"/>
      <c r="I48" s="40"/>
      <c r="J48" s="42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6"/>
      <c r="I49" s="45"/>
      <c r="J49" s="47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 t="shared" ref="E50:F50" si="16">SUM(E45:E49)</f>
        <v>0</v>
      </c>
      <c r="F50" s="50">
        <f t="shared" si="16"/>
        <v>0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0</v>
      </c>
      <c r="M50" s="50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37">
        <f>SUM(D61:E61)</f>
        <v>0</v>
      </c>
      <c r="G61" s="32"/>
      <c r="H61" s="35"/>
      <c r="I61" s="36"/>
      <c r="J61" s="37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42">
        <f>SUM(D62:E62)</f>
        <v>0</v>
      </c>
      <c r="G62" s="32"/>
      <c r="H62" s="41"/>
      <c r="I62" s="40"/>
      <c r="J62" s="42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47">
        <f>SUM(D63:E63)</f>
        <v>0</v>
      </c>
      <c r="G63" s="32"/>
      <c r="H63" s="46"/>
      <c r="I63" s="45"/>
      <c r="J63" s="47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42">
        <f t="shared" ref="F64" si="28">SUM(D64:E64)</f>
        <v>0</v>
      </c>
      <c r="G64" s="32"/>
      <c r="H64" s="41"/>
      <c r="I64" s="40"/>
      <c r="J64" s="42">
        <f t="shared" ref="J64" si="29">SUM(H64:I64)</f>
        <v>0</v>
      </c>
      <c r="K64" s="32"/>
      <c r="L64" s="41">
        <f t="shared" ref="L64" si="30">D64-H64</f>
        <v>0</v>
      </c>
      <c r="M64" s="42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 t="shared" ref="E66:F66" si="32">SUM(E61:E64)</f>
        <v>0</v>
      </c>
      <c r="F66" s="50">
        <f t="shared" si="32"/>
        <v>0</v>
      </c>
      <c r="G66" s="32"/>
      <c r="H66" s="51">
        <f t="shared" ref="H66:J66" si="33">SUM(H61:H64)</f>
        <v>0</v>
      </c>
      <c r="I66" s="49">
        <f t="shared" si="33"/>
        <v>0</v>
      </c>
      <c r="J66" s="50">
        <f t="shared" si="33"/>
        <v>0</v>
      </c>
      <c r="K66" s="32"/>
      <c r="L66" s="51">
        <f t="shared" ref="L66:M66" si="34">SUM(L61:L64)</f>
        <v>0</v>
      </c>
      <c r="M66" s="50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35"/>
      <c r="E75" s="36"/>
      <c r="F75" s="37">
        <f>SUM(D75:E75)</f>
        <v>0</v>
      </c>
      <c r="G75" s="32"/>
      <c r="H75" s="35"/>
      <c r="I75" s="36"/>
      <c r="J75" s="37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 t="shared" ref="E78:F78" si="40">SUM(E75:E76)</f>
        <v>0</v>
      </c>
      <c r="F78" s="50">
        <f t="shared" si="40"/>
        <v>0</v>
      </c>
      <c r="G78" s="32"/>
      <c r="H78" s="51">
        <f t="shared" ref="H78:J78" si="41">SUM(H75:H76)</f>
        <v>0</v>
      </c>
      <c r="I78" s="49">
        <f t="shared" si="41"/>
        <v>0</v>
      </c>
      <c r="J78" s="50">
        <f t="shared" si="41"/>
        <v>0</v>
      </c>
      <c r="K78" s="32"/>
      <c r="L78" s="51">
        <f t="shared" ref="L78:M78" si="42">SUM(L75:L76)</f>
        <v>0</v>
      </c>
      <c r="M78" s="50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35"/>
      <c r="E81" s="36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35"/>
      <c r="E87" s="36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37">
        <f>SUM(D93:E93)</f>
        <v>0</v>
      </c>
      <c r="G93" s="32"/>
      <c r="H93" s="35"/>
      <c r="I93" s="36"/>
      <c r="J93" s="37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42">
        <f>SUM(D94:E94)</f>
        <v>0</v>
      </c>
      <c r="G94" s="32"/>
      <c r="H94" s="41"/>
      <c r="I94" s="40"/>
      <c r="J94" s="42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47">
        <f>SUM(D95:E95)</f>
        <v>0</v>
      </c>
      <c r="G95" s="32"/>
      <c r="H95" s="46"/>
      <c r="I95" s="45"/>
      <c r="J95" s="47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51">
        <f>SUM(D100:D102)</f>
        <v>0</v>
      </c>
      <c r="E103" s="49">
        <f>SUM(E100:E102)</f>
        <v>0</v>
      </c>
      <c r="F103" s="50">
        <f>SUM(F100:F102)</f>
        <v>0</v>
      </c>
      <c r="G103" s="32"/>
      <c r="H103" s="51">
        <f>SUM(H100:H102)</f>
        <v>0</v>
      </c>
      <c r="I103" s="49">
        <f>SUM(I100:I102)</f>
        <v>0</v>
      </c>
      <c r="J103" s="50">
        <f>SUM(J100:J102)</f>
        <v>0</v>
      </c>
      <c r="K103" s="32"/>
      <c r="L103" s="51">
        <f>SUM(L100:L102)</f>
        <v>0</v>
      </c>
      <c r="M103" s="50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35"/>
      <c r="E106" s="36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0</v>
      </c>
      <c r="E110" s="66">
        <f>SUM(E28,E42,E50,E58,E66,E72,E78,E90,E97,E103,E84,E108)</f>
        <v>0</v>
      </c>
      <c r="F110" s="66">
        <f>SUM(F28,F42,F50,F58,F66,F72,F78,F90,F97,F103,F84,F108)</f>
        <v>0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0</v>
      </c>
      <c r="M110" s="66">
        <f>SUM(M28,M42,M50,M58,M66,M72,M78,M90,M97,M103,M84,M108)</f>
        <v>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0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1BA8-9587-40CC-9C1C-D04A86A5C21B}">
  <sheetPr>
    <tabColor theme="0"/>
  </sheetPr>
  <dimension ref="B1:AH120"/>
  <sheetViews>
    <sheetView topLeftCell="X12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158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1878581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3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/>
      <c r="E15" s="101"/>
      <c r="F15" s="102">
        <f t="shared" si="0"/>
        <v>0</v>
      </c>
      <c r="G15" s="32"/>
      <c r="H15" s="44"/>
      <c r="I15" s="101"/>
      <c r="J15" s="102">
        <f t="shared" si="1"/>
        <v>0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/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/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/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0</v>
      </c>
      <c r="E28" s="103">
        <f>SUM(E11:E26)</f>
        <v>0</v>
      </c>
      <c r="F28" s="104">
        <f>SUM(F11:F26)</f>
        <v>0</v>
      </c>
      <c r="G28" s="32"/>
      <c r="H28" s="48">
        <f>SUM(H11:H26)</f>
        <v>0</v>
      </c>
      <c r="I28" s="103">
        <f>SUM(I11:I26)</f>
        <v>0</v>
      </c>
      <c r="J28" s="104">
        <f>SUM(J11:J26)</f>
        <v>0</v>
      </c>
      <c r="K28" s="32"/>
      <c r="L28" s="48">
        <f>SUM(L11:L26)</f>
        <v>0</v>
      </c>
      <c r="M28" s="104">
        <f>SUM(M11:M26)</f>
        <v>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/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96"/>
      <c r="F75" s="98">
        <f>SUM(D75:E75)</f>
        <v>0</v>
      </c>
      <c r="G75" s="32"/>
      <c r="H75" s="54"/>
      <c r="I75" s="96"/>
      <c r="J75" s="98">
        <f>SUM(H75:I75)</f>
        <v>0</v>
      </c>
      <c r="K75" s="32"/>
      <c r="L75" s="54">
        <f>D75-H75</f>
        <v>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0</v>
      </c>
      <c r="E78" s="103">
        <f t="shared" ref="E78:F78" si="40">SUM(E75:E76)</f>
        <v>0</v>
      </c>
      <c r="F78" s="104">
        <f t="shared" si="40"/>
        <v>0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192"/>
      <c r="M107" s="194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0</v>
      </c>
      <c r="E110" s="66">
        <f>SUM(E28,E42,E50,E58,E66,E72,E78,E90,E97,E103,E84,E108)</f>
        <v>0</v>
      </c>
      <c r="F110" s="66">
        <f>SUM(F28,F42,F50,F58,F66,F72,F78,F90,F97,F103,F84,F108)</f>
        <v>0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0</v>
      </c>
      <c r="M110" s="66">
        <f>SUM(M28,M42,M50,M58,M66,M72,M78,M90,M97,M103,M84,M108)</f>
        <v>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0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/>
      <c r="I115" s="120"/>
      <c r="J115" s="121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DE62E-F877-4D47-AC87-F356AE7325CE}">
  <sheetPr>
    <tabColor theme="0"/>
  </sheetPr>
  <dimension ref="B1:AH120"/>
  <sheetViews>
    <sheetView topLeftCell="Y11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159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>SUM(D11:E11)</f>
        <v>0</v>
      </c>
      <c r="G11" s="32"/>
      <c r="H11" s="35"/>
      <c r="I11" s="36"/>
      <c r="J11" s="37">
        <f>SUM(H11:I11)</f>
        <v>0</v>
      </c>
      <c r="K11" s="32"/>
      <c r="L11" s="35">
        <f>D11-H11</f>
        <v>0</v>
      </c>
      <c r="M11" s="37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41"/>
      <c r="E12" s="40"/>
      <c r="F12" s="42">
        <f>SUM(D12:E12)</f>
        <v>0</v>
      </c>
      <c r="G12" s="32"/>
      <c r="H12" s="41"/>
      <c r="I12" s="40"/>
      <c r="J12" s="42">
        <f>SUM(H12:I12)</f>
        <v>0</v>
      </c>
      <c r="K12" s="32"/>
      <c r="L12" s="41">
        <f>D12-H12</f>
        <v>0</v>
      </c>
      <c r="M12" s="42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6"/>
      <c r="E13" s="45"/>
      <c r="F13" s="47">
        <f>SUM(D13:E13)</f>
        <v>0</v>
      </c>
      <c r="G13" s="32"/>
      <c r="H13" s="46"/>
      <c r="I13" s="45"/>
      <c r="J13" s="47">
        <f>SUM(H13:I13)</f>
        <v>0</v>
      </c>
      <c r="K13" s="32"/>
      <c r="L13" s="46">
        <f>D13-H13</f>
        <v>0</v>
      </c>
      <c r="M13" s="47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ref="F14:F26" si="0">SUM(D14:E14)</f>
        <v>0</v>
      </c>
      <c r="G14" s="32"/>
      <c r="H14" s="41"/>
      <c r="I14" s="40"/>
      <c r="J14" s="42">
        <f t="shared" ref="J14:J26" si="1">SUM(H14:I14)</f>
        <v>0</v>
      </c>
      <c r="K14" s="32"/>
      <c r="L14" s="41">
        <f t="shared" ref="L14:L26" si="2">D14-H14</f>
        <v>0</v>
      </c>
      <c r="M14" s="42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6"/>
      <c r="E15" s="45"/>
      <c r="F15" s="47">
        <f t="shared" si="0"/>
        <v>0</v>
      </c>
      <c r="G15" s="32"/>
      <c r="H15" s="46"/>
      <c r="I15" s="45"/>
      <c r="J15" s="47">
        <f t="shared" si="1"/>
        <v>0</v>
      </c>
      <c r="K15" s="32"/>
      <c r="L15" s="46">
        <f t="shared" si="2"/>
        <v>0</v>
      </c>
      <c r="M15" s="47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41"/>
      <c r="E16" s="40"/>
      <c r="F16" s="42">
        <f t="shared" si="0"/>
        <v>0</v>
      </c>
      <c r="G16" s="32"/>
      <c r="H16" s="41"/>
      <c r="I16" s="40"/>
      <c r="J16" s="42">
        <f t="shared" si="1"/>
        <v>0</v>
      </c>
      <c r="K16" s="32"/>
      <c r="L16" s="41">
        <f t="shared" si="2"/>
        <v>0</v>
      </c>
      <c r="M16" s="42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41"/>
      <c r="E18" s="40"/>
      <c r="F18" s="42">
        <f t="shared" si="0"/>
        <v>0</v>
      </c>
      <c r="G18" s="32"/>
      <c r="H18" s="41"/>
      <c r="I18" s="40"/>
      <c r="J18" s="42">
        <f t="shared" si="1"/>
        <v>0</v>
      </c>
      <c r="K18" s="32"/>
      <c r="L18" s="41">
        <f t="shared" si="2"/>
        <v>0</v>
      </c>
      <c r="M18" s="42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 t="shared" si="2"/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41"/>
      <c r="E20" s="40"/>
      <c r="F20" s="42">
        <f t="shared" si="0"/>
        <v>0</v>
      </c>
      <c r="G20" s="32"/>
      <c r="H20" s="41"/>
      <c r="I20" s="40"/>
      <c r="J20" s="42">
        <f t="shared" si="1"/>
        <v>0</v>
      </c>
      <c r="K20" s="32"/>
      <c r="L20" s="41">
        <f t="shared" si="2"/>
        <v>0</v>
      </c>
      <c r="M20" s="42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/>
      <c r="I26" s="40"/>
      <c r="J26" s="42">
        <f t="shared" si="1"/>
        <v>0</v>
      </c>
      <c r="K26" s="32"/>
      <c r="L26" s="41">
        <f t="shared" si="2"/>
        <v>0</v>
      </c>
      <c r="M26" s="42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0</v>
      </c>
      <c r="E28" s="49">
        <f>SUM(E11:E26)</f>
        <v>0</v>
      </c>
      <c r="F28" s="50">
        <f>SUM(F11:F26)</f>
        <v>0</v>
      </c>
      <c r="G28" s="32"/>
      <c r="H28" s="51">
        <f>SUM(H11:H26)</f>
        <v>0</v>
      </c>
      <c r="I28" s="49">
        <f>SUM(I11:I26)</f>
        <v>0</v>
      </c>
      <c r="J28" s="50">
        <f>SUM(J11:J26)</f>
        <v>0</v>
      </c>
      <c r="K28" s="32"/>
      <c r="L28" s="51">
        <f>SUM(L11:L26)</f>
        <v>0</v>
      </c>
      <c r="M28" s="50">
        <f>SUM(M11:M26)</f>
        <v>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37">
        <f>SUM(D31:E31)</f>
        <v>0</v>
      </c>
      <c r="G31" s="32"/>
      <c r="H31" s="35"/>
      <c r="I31" s="36"/>
      <c r="J31" s="37">
        <f>SUM(H31:I31)</f>
        <v>0</v>
      </c>
      <c r="K31" s="32"/>
      <c r="L31" s="35">
        <f>D31-H31</f>
        <v>0</v>
      </c>
      <c r="M31" s="37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41"/>
      <c r="E32" s="40"/>
      <c r="F32" s="42">
        <f>SUM(D32:E32)</f>
        <v>0</v>
      </c>
      <c r="G32" s="32"/>
      <c r="H32" s="41"/>
      <c r="I32" s="40"/>
      <c r="J32" s="42">
        <f>SUM(H32:I32)</f>
        <v>0</v>
      </c>
      <c r="K32" s="32"/>
      <c r="L32" s="41">
        <f>D32-H32</f>
        <v>0</v>
      </c>
      <c r="M32" s="42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6"/>
      <c r="E33" s="45"/>
      <c r="F33" s="47">
        <f>SUM(D33:E33)</f>
        <v>0</v>
      </c>
      <c r="G33" s="32"/>
      <c r="H33" s="46"/>
      <c r="I33" s="45"/>
      <c r="J33" s="47">
        <f>SUM(H33:I33)</f>
        <v>0</v>
      </c>
      <c r="K33" s="32"/>
      <c r="L33" s="46">
        <f>D33-H33</f>
        <v>0</v>
      </c>
      <c r="M33" s="47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ref="F34:F41" si="6">SUM(D34:E34)</f>
        <v>0</v>
      </c>
      <c r="G34" s="32"/>
      <c r="H34" s="41"/>
      <c r="I34" s="40"/>
      <c r="J34" s="42">
        <f t="shared" ref="J34:J41" si="7">SUM(H34:I34)</f>
        <v>0</v>
      </c>
      <c r="K34" s="32"/>
      <c r="L34" s="41">
        <f t="shared" ref="L34:L41" si="8">D34-H34</f>
        <v>0</v>
      </c>
      <c r="M34" s="42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139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 t="shared" ref="F48:F49" si="12">SUM(D48:E48)</f>
        <v>0</v>
      </c>
      <c r="G48" s="32"/>
      <c r="H48" s="41"/>
      <c r="I48" s="40"/>
      <c r="J48" s="42">
        <f t="shared" ref="J48:J49" si="13">SUM(H48:I48)</f>
        <v>0</v>
      </c>
      <c r="K48" s="32"/>
      <c r="L48" s="41">
        <f t="shared" ref="L48:L49" si="14">D48-H48</f>
        <v>0</v>
      </c>
      <c r="M48" s="42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 t="shared" si="12"/>
        <v>0</v>
      </c>
      <c r="G49" s="32"/>
      <c r="H49" s="46"/>
      <c r="I49" s="45"/>
      <c r="J49" s="47">
        <f t="shared" si="13"/>
        <v>0</v>
      </c>
      <c r="K49" s="32"/>
      <c r="L49" s="46">
        <f t="shared" si="14"/>
        <v>0</v>
      </c>
      <c r="M49" s="47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 t="shared" ref="E50:F50" si="16">SUM(E45:E49)</f>
        <v>0</v>
      </c>
      <c r="F50" s="50">
        <f t="shared" si="16"/>
        <v>0</v>
      </c>
      <c r="G50" s="32"/>
      <c r="H50" s="51">
        <f>SUM(H45:H49)</f>
        <v>0</v>
      </c>
      <c r="I50" s="49">
        <f t="shared" ref="I50:J50" si="17">SUM(I45:I49)</f>
        <v>0</v>
      </c>
      <c r="J50" s="50">
        <f t="shared" si="17"/>
        <v>0</v>
      </c>
      <c r="K50" s="32"/>
      <c r="L50" s="51">
        <f>SUM(L45:L49)</f>
        <v>0</v>
      </c>
      <c r="M50" s="50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 t="shared" ref="F56:F57" si="20">SUM(D56:E56)</f>
        <v>0</v>
      </c>
      <c r="G56" s="32"/>
      <c r="H56" s="41"/>
      <c r="I56" s="40"/>
      <c r="J56" s="42">
        <f t="shared" ref="J56:J57" si="21">SUM(H56:I56)</f>
        <v>0</v>
      </c>
      <c r="K56" s="32"/>
      <c r="L56" s="41">
        <f t="shared" ref="L56:L57" si="22">D56-H56</f>
        <v>0</v>
      </c>
      <c r="M56" s="42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 t="shared" si="20"/>
        <v>0</v>
      </c>
      <c r="G57" s="32"/>
      <c r="H57" s="46"/>
      <c r="I57" s="45"/>
      <c r="J57" s="47">
        <f t="shared" si="21"/>
        <v>0</v>
      </c>
      <c r="K57" s="32"/>
      <c r="L57" s="46">
        <f t="shared" si="22"/>
        <v>0</v>
      </c>
      <c r="M57" s="47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 t="shared" ref="E58:F58" si="24">SUM(E53:E57)</f>
        <v>0</v>
      </c>
      <c r="F58" s="50">
        <f t="shared" si="24"/>
        <v>0</v>
      </c>
      <c r="G58" s="32"/>
      <c r="H58" s="51">
        <f t="shared" ref="H58:J58" si="25">SUM(H53:H57)</f>
        <v>0</v>
      </c>
      <c r="I58" s="49">
        <f t="shared" si="25"/>
        <v>0</v>
      </c>
      <c r="J58" s="50">
        <f t="shared" si="25"/>
        <v>0</v>
      </c>
      <c r="K58" s="32"/>
      <c r="L58" s="51">
        <f t="shared" ref="L58:M58" si="26">SUM(L53:L57)</f>
        <v>0</v>
      </c>
      <c r="M58" s="50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37">
        <f>SUM(D61:E61)</f>
        <v>0</v>
      </c>
      <c r="G61" s="32"/>
      <c r="H61" s="35"/>
      <c r="I61" s="36"/>
      <c r="J61" s="37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42">
        <f>SUM(D62:E62)</f>
        <v>0</v>
      </c>
      <c r="G62" s="32"/>
      <c r="H62" s="41"/>
      <c r="I62" s="40"/>
      <c r="J62" s="42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6"/>
      <c r="E63" s="45"/>
      <c r="F63" s="47">
        <f>SUM(D63:E63)</f>
        <v>0</v>
      </c>
      <c r="G63" s="32"/>
      <c r="H63" s="46"/>
      <c r="I63" s="45"/>
      <c r="J63" s="47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42">
        <f t="shared" ref="F64" si="28">SUM(D64:E64)</f>
        <v>0</v>
      </c>
      <c r="G64" s="32"/>
      <c r="H64" s="41"/>
      <c r="I64" s="40"/>
      <c r="J64" s="42">
        <f t="shared" ref="J64" si="29">SUM(H64:I64)</f>
        <v>0</v>
      </c>
      <c r="K64" s="32"/>
      <c r="L64" s="41">
        <f t="shared" ref="L64" si="30">D64-H64</f>
        <v>0</v>
      </c>
      <c r="M64" s="42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 t="shared" ref="E66:F66" si="32">SUM(E61:E64)</f>
        <v>0</v>
      </c>
      <c r="F66" s="50">
        <f t="shared" si="32"/>
        <v>0</v>
      </c>
      <c r="G66" s="32"/>
      <c r="H66" s="51">
        <f t="shared" ref="H66:J66" si="33">SUM(H61:H64)</f>
        <v>0</v>
      </c>
      <c r="I66" s="49">
        <f t="shared" si="33"/>
        <v>0</v>
      </c>
      <c r="J66" s="50">
        <f t="shared" si="33"/>
        <v>0</v>
      </c>
      <c r="K66" s="32"/>
      <c r="L66" s="51">
        <f t="shared" ref="L66:M66" si="34">SUM(L61:L64)</f>
        <v>0</v>
      </c>
      <c r="M66" s="50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 t="shared" ref="E72:F72" si="36">SUM(E69:E70)</f>
        <v>0</v>
      </c>
      <c r="F72" s="50">
        <f t="shared" si="36"/>
        <v>0</v>
      </c>
      <c r="G72" s="32"/>
      <c r="H72" s="51">
        <f t="shared" ref="H72:J72" si="37">SUM(H69:H70)</f>
        <v>0</v>
      </c>
      <c r="I72" s="49">
        <f t="shared" si="37"/>
        <v>0</v>
      </c>
      <c r="J72" s="50">
        <f t="shared" si="37"/>
        <v>0</v>
      </c>
      <c r="K72" s="32"/>
      <c r="L72" s="51">
        <f t="shared" ref="L72:M72" si="38">SUM(L69:L70)</f>
        <v>0</v>
      </c>
      <c r="M72" s="50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35"/>
      <c r="E75" s="36"/>
      <c r="F75" s="37">
        <f>SUM(D75:E75)</f>
        <v>0</v>
      </c>
      <c r="G75" s="32"/>
      <c r="H75" s="35"/>
      <c r="I75" s="36"/>
      <c r="J75" s="37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 t="shared" ref="E78:F78" si="40">SUM(E75:E76)</f>
        <v>0</v>
      </c>
      <c r="F78" s="50">
        <f t="shared" si="40"/>
        <v>0</v>
      </c>
      <c r="G78" s="32"/>
      <c r="H78" s="51">
        <f t="shared" ref="H78:J78" si="41">SUM(H75:H76)</f>
        <v>0</v>
      </c>
      <c r="I78" s="49">
        <f t="shared" si="41"/>
        <v>0</v>
      </c>
      <c r="J78" s="50">
        <f t="shared" si="41"/>
        <v>0</v>
      </c>
      <c r="K78" s="32"/>
      <c r="L78" s="51">
        <f t="shared" ref="L78:M78" si="42">SUM(L75:L76)</f>
        <v>0</v>
      </c>
      <c r="M78" s="50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35"/>
      <c r="E81" s="36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35"/>
      <c r="E87" s="36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37">
        <f>SUM(D93:E93)</f>
        <v>0</v>
      </c>
      <c r="G93" s="32"/>
      <c r="H93" s="35"/>
      <c r="I93" s="36"/>
      <c r="J93" s="37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42">
        <f>SUM(D94:E94)</f>
        <v>0</v>
      </c>
      <c r="G94" s="32"/>
      <c r="H94" s="41"/>
      <c r="I94" s="40"/>
      <c r="J94" s="42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47">
        <f>SUM(D95:E95)</f>
        <v>0</v>
      </c>
      <c r="G95" s="32"/>
      <c r="H95" s="46"/>
      <c r="I95" s="45"/>
      <c r="J95" s="47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/>
      <c r="C101" s="38"/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16.2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51">
        <f>SUM(D100:D102)</f>
        <v>0</v>
      </c>
      <c r="E103" s="49">
        <f>SUM(E100:E102)</f>
        <v>0</v>
      </c>
      <c r="F103" s="50">
        <f>SUM(F100:F102)</f>
        <v>0</v>
      </c>
      <c r="G103" s="32"/>
      <c r="H103" s="51">
        <f>SUM(H100:H102)</f>
        <v>0</v>
      </c>
      <c r="I103" s="49">
        <f>SUM(I100:I102)</f>
        <v>0</v>
      </c>
      <c r="J103" s="50">
        <f>SUM(J100:J102)</f>
        <v>0</v>
      </c>
      <c r="K103" s="32"/>
      <c r="L103" s="51">
        <f>SUM(L100:L102)</f>
        <v>0</v>
      </c>
      <c r="M103" s="50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35"/>
      <c r="E106" s="36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0</v>
      </c>
      <c r="E110" s="66">
        <f>SUM(E28,E42,E50,E58,E66,E72,E78,E90,E97,E103,E84,E108)</f>
        <v>0</v>
      </c>
      <c r="F110" s="66">
        <f>SUM(F28,F42,F50,F58,F66,F72,F78,F90,F97,F103,F84,F108)</f>
        <v>0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0</v>
      </c>
      <c r="M110" s="66">
        <f>SUM(M28,M42,M50,M58,M66,M72,M78,M90,M97,M103,M84,M108)</f>
        <v>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0</v>
      </c>
      <c r="AD110" s="131">
        <f t="shared" si="55"/>
        <v>0</v>
      </c>
      <c r="AE110" s="131">
        <f t="shared" si="55"/>
        <v>0</v>
      </c>
      <c r="AF110" s="131">
        <f t="shared" si="55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8642A-B07B-47BD-8C22-4728261CA9A0}">
  <sheetPr>
    <tabColor theme="0"/>
  </sheetPr>
  <dimension ref="B1:AH120"/>
  <sheetViews>
    <sheetView topLeftCell="X4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160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35"/>
      <c r="E11" s="36"/>
      <c r="F11" s="37">
        <f t="shared" ref="F11:F26" si="0">SUM(D11:E11)</f>
        <v>0</v>
      </c>
      <c r="G11" s="32"/>
      <c r="H11" s="35"/>
      <c r="I11" s="36"/>
      <c r="J11" s="37">
        <f t="shared" ref="J11:J26" si="1">SUM(H11:I11)</f>
        <v>0</v>
      </c>
      <c r="K11" s="32"/>
      <c r="L11" s="35">
        <f t="shared" ref="L11:L26" si="2">D11-H11</f>
        <v>0</v>
      </c>
      <c r="M11" s="37">
        <f t="shared" ref="M11:M26" si="3"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41"/>
      <c r="E12" s="40"/>
      <c r="F12" s="42">
        <f t="shared" si="0"/>
        <v>0</v>
      </c>
      <c r="G12" s="32"/>
      <c r="H12" s="41"/>
      <c r="I12" s="40"/>
      <c r="J12" s="42">
        <f t="shared" si="1"/>
        <v>0</v>
      </c>
      <c r="K12" s="32"/>
      <c r="L12" s="41">
        <f t="shared" si="2"/>
        <v>0</v>
      </c>
      <c r="M12" s="42">
        <f t="shared" si="3"/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6"/>
      <c r="E13" s="45"/>
      <c r="F13" s="47">
        <f t="shared" si="0"/>
        <v>0</v>
      </c>
      <c r="G13" s="32"/>
      <c r="H13" s="46"/>
      <c r="I13" s="45"/>
      <c r="J13" s="47">
        <f t="shared" si="1"/>
        <v>0</v>
      </c>
      <c r="K13" s="32"/>
      <c r="L13" s="46">
        <f t="shared" si="2"/>
        <v>0</v>
      </c>
      <c r="M13" s="47">
        <f t="shared" si="3"/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41"/>
      <c r="E14" s="40"/>
      <c r="F14" s="42">
        <f t="shared" si="0"/>
        <v>0</v>
      </c>
      <c r="G14" s="32"/>
      <c r="H14" s="41"/>
      <c r="I14" s="40"/>
      <c r="J14" s="42">
        <f t="shared" si="1"/>
        <v>0</v>
      </c>
      <c r="K14" s="32"/>
      <c r="L14" s="41">
        <f t="shared" si="2"/>
        <v>0</v>
      </c>
      <c r="M14" s="42">
        <f t="shared" si="3"/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6"/>
      <c r="E15" s="45"/>
      <c r="F15" s="47">
        <f t="shared" si="0"/>
        <v>0</v>
      </c>
      <c r="G15" s="32"/>
      <c r="H15" s="46"/>
      <c r="I15" s="45"/>
      <c r="J15" s="47">
        <f t="shared" si="1"/>
        <v>0</v>
      </c>
      <c r="K15" s="32"/>
      <c r="L15" s="46">
        <f t="shared" si="2"/>
        <v>0</v>
      </c>
      <c r="M15" s="47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41"/>
      <c r="E16" s="40"/>
      <c r="F16" s="42">
        <f t="shared" si="0"/>
        <v>0</v>
      </c>
      <c r="G16" s="32"/>
      <c r="H16" s="41"/>
      <c r="I16" s="40"/>
      <c r="J16" s="42">
        <f t="shared" si="1"/>
        <v>0</v>
      </c>
      <c r="K16" s="32"/>
      <c r="L16" s="41">
        <f t="shared" si="2"/>
        <v>0</v>
      </c>
      <c r="M16" s="42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6"/>
      <c r="E17" s="45"/>
      <c r="F17" s="47">
        <f t="shared" si="0"/>
        <v>0</v>
      </c>
      <c r="G17" s="32"/>
      <c r="H17" s="46"/>
      <c r="I17" s="45"/>
      <c r="J17" s="47">
        <f t="shared" si="1"/>
        <v>0</v>
      </c>
      <c r="K17" s="32"/>
      <c r="L17" s="46">
        <f t="shared" si="2"/>
        <v>0</v>
      </c>
      <c r="M17" s="47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41"/>
      <c r="E18" s="40"/>
      <c r="F18" s="42">
        <f t="shared" si="0"/>
        <v>0</v>
      </c>
      <c r="G18" s="32"/>
      <c r="H18" s="41"/>
      <c r="I18" s="40"/>
      <c r="J18" s="42">
        <f t="shared" si="1"/>
        <v>0</v>
      </c>
      <c r="K18" s="32"/>
      <c r="L18" s="41">
        <f t="shared" si="2"/>
        <v>0</v>
      </c>
      <c r="M18" s="42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6"/>
      <c r="E19" s="45"/>
      <c r="F19" s="47">
        <f t="shared" si="0"/>
        <v>0</v>
      </c>
      <c r="G19" s="32"/>
      <c r="H19" s="46"/>
      <c r="I19" s="45"/>
      <c r="J19" s="47">
        <f t="shared" si="1"/>
        <v>0</v>
      </c>
      <c r="K19" s="32"/>
      <c r="L19" s="46">
        <f t="shared" si="2"/>
        <v>0</v>
      </c>
      <c r="M19" s="47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41"/>
      <c r="E20" s="40"/>
      <c r="F20" s="42">
        <f t="shared" si="0"/>
        <v>0</v>
      </c>
      <c r="G20" s="32"/>
      <c r="H20" s="41"/>
      <c r="I20" s="40"/>
      <c r="J20" s="42">
        <f t="shared" si="1"/>
        <v>0</v>
      </c>
      <c r="K20" s="32"/>
      <c r="L20" s="41">
        <f t="shared" si="2"/>
        <v>0</v>
      </c>
      <c r="M20" s="42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6"/>
      <c r="E21" s="45"/>
      <c r="F21" s="47">
        <f t="shared" si="0"/>
        <v>0</v>
      </c>
      <c r="G21" s="32"/>
      <c r="H21" s="46"/>
      <c r="I21" s="45"/>
      <c r="J21" s="47">
        <f t="shared" si="1"/>
        <v>0</v>
      </c>
      <c r="K21" s="32"/>
      <c r="L21" s="46">
        <f t="shared" si="2"/>
        <v>0</v>
      </c>
      <c r="M21" s="47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41"/>
      <c r="E22" s="40"/>
      <c r="F22" s="42">
        <f t="shared" si="0"/>
        <v>0</v>
      </c>
      <c r="G22" s="32"/>
      <c r="H22" s="41"/>
      <c r="I22" s="40"/>
      <c r="J22" s="42">
        <f t="shared" si="1"/>
        <v>0</v>
      </c>
      <c r="K22" s="32"/>
      <c r="L22" s="41">
        <f t="shared" si="2"/>
        <v>0</v>
      </c>
      <c r="M22" s="42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6"/>
      <c r="E23" s="45"/>
      <c r="F23" s="47">
        <f t="shared" si="0"/>
        <v>0</v>
      </c>
      <c r="G23" s="32"/>
      <c r="H23" s="46"/>
      <c r="I23" s="45"/>
      <c r="J23" s="47">
        <f t="shared" si="1"/>
        <v>0</v>
      </c>
      <c r="K23" s="32"/>
      <c r="L23" s="46">
        <f t="shared" si="2"/>
        <v>0</v>
      </c>
      <c r="M23" s="47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41"/>
      <c r="E24" s="40"/>
      <c r="F24" s="42">
        <f t="shared" si="0"/>
        <v>0</v>
      </c>
      <c r="G24" s="32"/>
      <c r="H24" s="41"/>
      <c r="I24" s="40"/>
      <c r="J24" s="42">
        <f t="shared" si="1"/>
        <v>0</v>
      </c>
      <c r="K24" s="32"/>
      <c r="L24" s="41">
        <f t="shared" si="2"/>
        <v>0</v>
      </c>
      <c r="M24" s="42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6"/>
      <c r="E25" s="45"/>
      <c r="F25" s="47">
        <f t="shared" si="0"/>
        <v>0</v>
      </c>
      <c r="G25" s="32"/>
      <c r="H25" s="46"/>
      <c r="I25" s="45"/>
      <c r="J25" s="47">
        <f t="shared" si="1"/>
        <v>0</v>
      </c>
      <c r="K25" s="32"/>
      <c r="L25" s="46">
        <f t="shared" si="2"/>
        <v>0</v>
      </c>
      <c r="M25" s="47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41"/>
      <c r="E26" s="40"/>
      <c r="F26" s="42">
        <f t="shared" si="0"/>
        <v>0</v>
      </c>
      <c r="G26" s="32"/>
      <c r="H26" s="41"/>
      <c r="I26" s="40"/>
      <c r="J26" s="42">
        <f t="shared" si="1"/>
        <v>0</v>
      </c>
      <c r="K26" s="32"/>
      <c r="L26" s="41">
        <f t="shared" si="2"/>
        <v>0</v>
      </c>
      <c r="M26" s="42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29"/>
      <c r="E27" s="230"/>
      <c r="F27" s="231"/>
      <c r="G27" s="92"/>
      <c r="H27" s="229"/>
      <c r="I27" s="230"/>
      <c r="J27" s="231"/>
      <c r="K27" s="92"/>
      <c r="L27" s="229"/>
      <c r="M27" s="231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51">
        <f>SUM(D11:D26)</f>
        <v>0</v>
      </c>
      <c r="E28" s="49">
        <f>SUM(E11:E26)</f>
        <v>0</v>
      </c>
      <c r="F28" s="50">
        <f>SUM(F11:F26)</f>
        <v>0</v>
      </c>
      <c r="G28" s="32"/>
      <c r="H28" s="51">
        <f>SUM(H11:H26)</f>
        <v>0</v>
      </c>
      <c r="I28" s="49">
        <f>SUM(I11:I26)</f>
        <v>0</v>
      </c>
      <c r="J28" s="50">
        <f>SUM(J11:J26)</f>
        <v>0</v>
      </c>
      <c r="K28" s="32"/>
      <c r="L28" s="51">
        <f>SUM(L11:L26)</f>
        <v>0</v>
      </c>
      <c r="M28" s="50">
        <f>SUM(M11:M26)</f>
        <v>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37">
        <f t="shared" ref="F31:F41" si="6">SUM(D31:E31)</f>
        <v>0</v>
      </c>
      <c r="G31" s="32"/>
      <c r="H31" s="35"/>
      <c r="I31" s="36"/>
      <c r="J31" s="37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140"/>
      <c r="E32" s="40"/>
      <c r="F32" s="42">
        <f t="shared" si="6"/>
        <v>0</v>
      </c>
      <c r="G32" s="32"/>
      <c r="H32" s="41"/>
      <c r="I32" s="40"/>
      <c r="J32" s="42">
        <f t="shared" si="7"/>
        <v>0</v>
      </c>
      <c r="K32" s="32"/>
      <c r="L32" s="41">
        <f t="shared" si="8"/>
        <v>0</v>
      </c>
      <c r="M32" s="42">
        <f t="shared" si="9"/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6"/>
      <c r="E33" s="45"/>
      <c r="F33" s="47">
        <f t="shared" si="6"/>
        <v>0</v>
      </c>
      <c r="G33" s="32"/>
      <c r="H33" s="46"/>
      <c r="I33" s="45"/>
      <c r="J33" s="47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41"/>
      <c r="E34" s="40"/>
      <c r="F34" s="42">
        <f t="shared" si="6"/>
        <v>0</v>
      </c>
      <c r="G34" s="32"/>
      <c r="H34" s="41"/>
      <c r="I34" s="40"/>
      <c r="J34" s="42">
        <f t="shared" si="7"/>
        <v>0</v>
      </c>
      <c r="K34" s="32"/>
      <c r="L34" s="41">
        <f t="shared" si="8"/>
        <v>0</v>
      </c>
      <c r="M34" s="42">
        <f t="shared" si="9"/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6"/>
      <c r="E35" s="45"/>
      <c r="F35" s="47">
        <f t="shared" si="6"/>
        <v>0</v>
      </c>
      <c r="G35" s="32"/>
      <c r="H35" s="46"/>
      <c r="I35" s="45"/>
      <c r="J35" s="47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41"/>
      <c r="E36" s="40"/>
      <c r="F36" s="42">
        <f t="shared" si="6"/>
        <v>0</v>
      </c>
      <c r="G36" s="32"/>
      <c r="H36" s="41"/>
      <c r="I36" s="40"/>
      <c r="J36" s="42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6"/>
      <c r="E37" s="45"/>
      <c r="F37" s="47">
        <f t="shared" si="6"/>
        <v>0</v>
      </c>
      <c r="G37" s="32"/>
      <c r="H37" s="46"/>
      <c r="I37" s="45"/>
      <c r="J37" s="47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41"/>
      <c r="E38" s="40"/>
      <c r="F38" s="42">
        <f t="shared" si="6"/>
        <v>0</v>
      </c>
      <c r="G38" s="32"/>
      <c r="H38" s="41"/>
      <c r="I38" s="40"/>
      <c r="J38" s="42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6"/>
      <c r="E39" s="45"/>
      <c r="F39" s="47">
        <f t="shared" si="6"/>
        <v>0</v>
      </c>
      <c r="G39" s="32"/>
      <c r="H39" s="46"/>
      <c r="I39" s="45"/>
      <c r="J39" s="47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41"/>
      <c r="E40" s="40"/>
      <c r="F40" s="42">
        <f t="shared" si="6"/>
        <v>0</v>
      </c>
      <c r="G40" s="32"/>
      <c r="H40" s="41"/>
      <c r="I40" s="40"/>
      <c r="J40" s="42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6"/>
      <c r="E41" s="45"/>
      <c r="F41" s="47">
        <f t="shared" si="6"/>
        <v>0</v>
      </c>
      <c r="G41" s="32"/>
      <c r="H41" s="46"/>
      <c r="I41" s="45"/>
      <c r="J41" s="47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51">
        <f>SUM(D31:D41)</f>
        <v>0</v>
      </c>
      <c r="E42" s="49">
        <f>SUM(E31:E41)</f>
        <v>0</v>
      </c>
      <c r="F42" s="50">
        <f>SUM(F31:F41)</f>
        <v>0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0</v>
      </c>
      <c r="M42" s="50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35"/>
      <c r="E45" s="36"/>
      <c r="F45" s="37">
        <f>SUM(D45:E45)</f>
        <v>0</v>
      </c>
      <c r="G45" s="32"/>
      <c r="H45" s="35"/>
      <c r="I45" s="36"/>
      <c r="J45" s="37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42">
        <f>SUM(D46:E46)</f>
        <v>0</v>
      </c>
      <c r="G46" s="32"/>
      <c r="H46" s="41"/>
      <c r="I46" s="40"/>
      <c r="J46" s="42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47">
        <f>SUM(D47:E47)</f>
        <v>0</v>
      </c>
      <c r="G47" s="32"/>
      <c r="H47" s="46"/>
      <c r="I47" s="45"/>
      <c r="J47" s="47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42">
        <f>SUM(D48:E48)</f>
        <v>0</v>
      </c>
      <c r="G48" s="32"/>
      <c r="H48" s="41"/>
      <c r="I48" s="40"/>
      <c r="J48" s="42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47">
        <f>SUM(D49:E49)</f>
        <v>0</v>
      </c>
      <c r="G49" s="32"/>
      <c r="H49" s="46"/>
      <c r="I49" s="45"/>
      <c r="J49" s="47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51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36"/>
      <c r="F53" s="37">
        <f>SUM(D53:E53)</f>
        <v>0</v>
      </c>
      <c r="G53" s="32"/>
      <c r="H53" s="35"/>
      <c r="I53" s="36"/>
      <c r="J53" s="37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42">
        <f>SUM(D54:E54)</f>
        <v>0</v>
      </c>
      <c r="G54" s="32"/>
      <c r="H54" s="41"/>
      <c r="I54" s="40"/>
      <c r="J54" s="42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E55" s="45"/>
      <c r="F55" s="47">
        <f>SUM(D55:E55)</f>
        <v>0</v>
      </c>
      <c r="G55" s="32"/>
      <c r="H55" s="46"/>
      <c r="I55" s="45"/>
      <c r="J55" s="47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42">
        <f>SUM(D56:E56)</f>
        <v>0</v>
      </c>
      <c r="G56" s="32"/>
      <c r="H56" s="41"/>
      <c r="I56" s="40"/>
      <c r="J56" s="42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47">
        <f>SUM(D57:E57)</f>
        <v>0</v>
      </c>
      <c r="G57" s="32"/>
      <c r="H57" s="46"/>
      <c r="I57" s="45"/>
      <c r="J57" s="47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37">
        <f>SUM(D61:E61)</f>
        <v>0</v>
      </c>
      <c r="G61" s="32"/>
      <c r="H61" s="35"/>
      <c r="I61" s="36"/>
      <c r="J61" s="37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42">
        <f>SUM(D62:E62)</f>
        <v>0</v>
      </c>
      <c r="G62" s="32"/>
      <c r="H62" s="41"/>
      <c r="I62" s="40"/>
      <c r="J62" s="42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47">
        <f>SUM(D63:E63)</f>
        <v>0</v>
      </c>
      <c r="G63" s="32"/>
      <c r="H63" s="46"/>
      <c r="I63" s="45"/>
      <c r="J63" s="47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42">
        <f>SUM(D64:E64)</f>
        <v>0</v>
      </c>
      <c r="G64" s="32"/>
      <c r="H64" s="41"/>
      <c r="I64" s="40"/>
      <c r="J64" s="42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5"/>
      <c r="E69" s="36"/>
      <c r="F69" s="37">
        <f>SUM(D69:E69)</f>
        <v>0</v>
      </c>
      <c r="G69" s="32"/>
      <c r="H69" s="35"/>
      <c r="I69" s="36"/>
      <c r="J69" s="37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42">
        <f>SUM(D70:E70)</f>
        <v>0</v>
      </c>
      <c r="G70" s="32"/>
      <c r="H70" s="41"/>
      <c r="I70" s="40"/>
      <c r="J70" s="42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51">
        <f>SUM(D69:D70)</f>
        <v>0</v>
      </c>
      <c r="E72" s="49">
        <f>SUM(E69:E70)</f>
        <v>0</v>
      </c>
      <c r="F72" s="50">
        <f>SUM(F69:F70)</f>
        <v>0</v>
      </c>
      <c r="G72" s="32"/>
      <c r="H72" s="51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35"/>
      <c r="E75" s="36"/>
      <c r="F75" s="37">
        <f>SUM(D75:E75)</f>
        <v>0</v>
      </c>
      <c r="G75" s="32"/>
      <c r="H75" s="35"/>
      <c r="I75" s="36"/>
      <c r="J75" s="37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42">
        <f>SUM(D76:E76)</f>
        <v>0</v>
      </c>
      <c r="G76" s="32"/>
      <c r="H76" s="41"/>
      <c r="I76" s="40"/>
      <c r="J76" s="42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>SUM(E75:E76)</f>
        <v>0</v>
      </c>
      <c r="F78" s="50">
        <f>SUM(F75:F76)</f>
        <v>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0</v>
      </c>
      <c r="M78" s="50">
        <f>SUM(M75:M76)</f>
        <v>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35"/>
      <c r="E81" s="36"/>
      <c r="F81" s="37">
        <f>SUM(D81:E81)</f>
        <v>0</v>
      </c>
      <c r="G81" s="32"/>
      <c r="H81" s="35"/>
      <c r="I81" s="36"/>
      <c r="J81" s="37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42">
        <f>SUM(D82:E82)</f>
        <v>0</v>
      </c>
      <c r="G82" s="32"/>
      <c r="H82" s="41"/>
      <c r="I82" s="40"/>
      <c r="J82" s="42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35"/>
      <c r="E87" s="36"/>
      <c r="F87" s="37">
        <f>SUM(D87:E87)</f>
        <v>0</v>
      </c>
      <c r="G87" s="32"/>
      <c r="H87" s="35"/>
      <c r="I87" s="36"/>
      <c r="J87" s="37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42">
        <f>SUM(D88:E88)</f>
        <v>0</v>
      </c>
      <c r="G88" s="32"/>
      <c r="H88" s="41"/>
      <c r="I88" s="40"/>
      <c r="J88" s="42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37">
        <f>SUM(D93:E93)</f>
        <v>0</v>
      </c>
      <c r="G93" s="32"/>
      <c r="H93" s="35"/>
      <c r="I93" s="36"/>
      <c r="J93" s="37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42">
        <f>SUM(D94:E94)</f>
        <v>0</v>
      </c>
      <c r="G94" s="32"/>
      <c r="H94" s="41"/>
      <c r="I94" s="40"/>
      <c r="J94" s="42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47">
        <f>SUM(D95:E95)</f>
        <v>0</v>
      </c>
      <c r="G95" s="32"/>
      <c r="H95" s="46"/>
      <c r="I95" s="45"/>
      <c r="J95" s="47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/>
      <c r="C101" s="38"/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16.2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51">
        <f>SUM(D100:D102)</f>
        <v>0</v>
      </c>
      <c r="E103" s="49">
        <f>SUM(E100:E102)</f>
        <v>0</v>
      </c>
      <c r="F103" s="50">
        <f>SUM(F100:F102)</f>
        <v>0</v>
      </c>
      <c r="G103" s="32"/>
      <c r="H103" s="51">
        <f>SUM(H100:H102)</f>
        <v>0</v>
      </c>
      <c r="I103" s="49">
        <f>SUM(I100:I102)</f>
        <v>0</v>
      </c>
      <c r="J103" s="50">
        <f>SUM(J100:J102)</f>
        <v>0</v>
      </c>
      <c r="K103" s="32"/>
      <c r="L103" s="51">
        <f>SUM(L100:L102)</f>
        <v>0</v>
      </c>
      <c r="M103" s="50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28">SUM(S100:S101)</f>
        <v>0</v>
      </c>
      <c r="T103" s="28">
        <f t="shared" si="28"/>
        <v>0</v>
      </c>
      <c r="U103" s="28">
        <f t="shared" si="28"/>
        <v>0</v>
      </c>
      <c r="V103" s="28">
        <f t="shared" si="28"/>
        <v>0</v>
      </c>
      <c r="W103" s="28">
        <f t="shared" si="28"/>
        <v>0</v>
      </c>
      <c r="X103" s="28">
        <f t="shared" si="28"/>
        <v>0</v>
      </c>
      <c r="Y103" s="28">
        <f t="shared" si="28"/>
        <v>0</v>
      </c>
      <c r="Z103" s="32"/>
      <c r="AA103" s="28">
        <f t="shared" ref="AA103:AF103" si="29">SUM(AA100:AA101)</f>
        <v>0</v>
      </c>
      <c r="AB103" s="28">
        <f t="shared" si="29"/>
        <v>0</v>
      </c>
      <c r="AC103" s="28">
        <f t="shared" si="29"/>
        <v>0</v>
      </c>
      <c r="AD103" s="28">
        <f t="shared" si="29"/>
        <v>0</v>
      </c>
      <c r="AE103" s="28">
        <f t="shared" si="29"/>
        <v>0</v>
      </c>
      <c r="AF103" s="28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35"/>
      <c r="E106" s="36"/>
      <c r="F106" s="37">
        <f>SUM(D106:E106)</f>
        <v>0</v>
      </c>
      <c r="G106" s="32"/>
      <c r="H106" s="35"/>
      <c r="I106" s="36"/>
      <c r="J106" s="37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30">SUM(S106:S106)</f>
        <v>0</v>
      </c>
      <c r="T108" s="28">
        <f t="shared" si="30"/>
        <v>0</v>
      </c>
      <c r="U108" s="28">
        <f t="shared" si="30"/>
        <v>0</v>
      </c>
      <c r="V108" s="28">
        <f t="shared" si="30"/>
        <v>0</v>
      </c>
      <c r="W108" s="28">
        <f t="shared" si="30"/>
        <v>0</v>
      </c>
      <c r="X108" s="28">
        <f t="shared" si="30"/>
        <v>0</v>
      </c>
      <c r="Y108" s="28">
        <f t="shared" si="30"/>
        <v>0</v>
      </c>
      <c r="Z108" s="32"/>
      <c r="AA108" s="28">
        <f t="shared" ref="AA108:AF108" si="31">SUM(AA106:AA106)</f>
        <v>0</v>
      </c>
      <c r="AB108" s="28">
        <f t="shared" si="31"/>
        <v>0</v>
      </c>
      <c r="AC108" s="28">
        <f t="shared" si="31"/>
        <v>0</v>
      </c>
      <c r="AD108" s="28">
        <f t="shared" si="31"/>
        <v>0</v>
      </c>
      <c r="AE108" s="28">
        <f t="shared" si="31"/>
        <v>0</v>
      </c>
      <c r="AF108" s="28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0</v>
      </c>
      <c r="E110" s="66">
        <f>SUM(E28,E42,E50,E58,E66,E72,E78,E90,E97,E103,E84,E108)</f>
        <v>0</v>
      </c>
      <c r="F110" s="66">
        <f>SUM(F28,F42,F50,F58,F66,F72,F78,F90,F97,F103,F84,F108)</f>
        <v>0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0</v>
      </c>
      <c r="M110" s="66">
        <f>SUM(M28,M42,M50,M58,M66,M72,M78,M90,M97,M103,M84,M108)</f>
        <v>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32">SUM(S28,S42,S50,S58,S66,S72,S78,S90,S97,S103,S84,S108)</f>
        <v>0</v>
      </c>
      <c r="T110" s="131">
        <f t="shared" si="32"/>
        <v>0</v>
      </c>
      <c r="U110" s="131">
        <f t="shared" si="32"/>
        <v>0</v>
      </c>
      <c r="V110" s="131">
        <f t="shared" si="32"/>
        <v>0</v>
      </c>
      <c r="W110" s="131">
        <f t="shared" si="32"/>
        <v>0</v>
      </c>
      <c r="X110" s="131">
        <f t="shared" si="32"/>
        <v>0</v>
      </c>
      <c r="Y110" s="131">
        <f t="shared" si="32"/>
        <v>0</v>
      </c>
      <c r="Z110" s="161"/>
      <c r="AA110" s="131">
        <f t="shared" ref="AA110:AF110" si="33">SUM(AA28,AA42,AA50,AA58,AA66,AA72,AA78,AA90,AA97,AA103,AA84,AA108)</f>
        <v>0</v>
      </c>
      <c r="AB110" s="131">
        <f t="shared" si="33"/>
        <v>0</v>
      </c>
      <c r="AC110" s="131">
        <f t="shared" si="33"/>
        <v>0</v>
      </c>
      <c r="AD110" s="131">
        <f t="shared" si="33"/>
        <v>0</v>
      </c>
      <c r="AE110" s="131">
        <f t="shared" si="33"/>
        <v>0</v>
      </c>
      <c r="AF110" s="131">
        <f t="shared" si="33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107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108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1"/>
      <c r="J117" s="107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108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F9FEB-2D9C-4041-83D0-5D015269CB1B}">
  <sheetPr>
    <tabColor rgb="FF00B050"/>
  </sheetPr>
  <dimension ref="B1:AH120"/>
  <sheetViews>
    <sheetView topLeftCell="W14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161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 t="s">
        <v>162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>
        <v>0</v>
      </c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2000</v>
      </c>
    </row>
    <row r="12" spans="2:34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>
        <v>0</v>
      </c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>
        <v>0</v>
      </c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>
        <v>0</v>
      </c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/>
      <c r="E15" s="101"/>
      <c r="F15" s="102">
        <f t="shared" si="0"/>
        <v>0</v>
      </c>
      <c r="G15" s="32"/>
      <c r="H15" s="44">
        <v>0</v>
      </c>
      <c r="I15" s="101"/>
      <c r="J15" s="102">
        <f t="shared" si="1"/>
        <v>0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>
        <v>0</v>
      </c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>
        <v>0</v>
      </c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>
        <v>0</v>
      </c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>
        <v>0</v>
      </c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>
        <v>0</v>
      </c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>
        <v>0</v>
      </c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>
        <v>0</v>
      </c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>
        <v>0</v>
      </c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>
        <v>0</v>
      </c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>
        <v>0</v>
      </c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>
        <v>2000</v>
      </c>
      <c r="E26" s="99"/>
      <c r="F26" s="100">
        <f t="shared" si="0"/>
        <v>2000</v>
      </c>
      <c r="G26" s="32"/>
      <c r="H26" s="39">
        <v>0</v>
      </c>
      <c r="I26" s="99"/>
      <c r="J26" s="100">
        <f t="shared" si="1"/>
        <v>0</v>
      </c>
      <c r="K26" s="32"/>
      <c r="L26" s="39">
        <f t="shared" si="2"/>
        <v>2000</v>
      </c>
      <c r="M26" s="100">
        <f t="shared" si="3"/>
        <v>2000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>
        <f>M26</f>
        <v>2000</v>
      </c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2000</v>
      </c>
      <c r="E28" s="103">
        <f>SUM(E11:E26)</f>
        <v>0</v>
      </c>
      <c r="F28" s="104">
        <f>SUM(F11:F26)</f>
        <v>2000</v>
      </c>
      <c r="G28" s="32"/>
      <c r="H28" s="48">
        <f>SUM(H11:H26)</f>
        <v>0</v>
      </c>
      <c r="I28" s="103">
        <f>SUM(I11:I26)</f>
        <v>0</v>
      </c>
      <c r="J28" s="104">
        <f>SUM(J11:J26)</f>
        <v>0</v>
      </c>
      <c r="K28" s="32"/>
      <c r="L28" s="48">
        <f>SUM(L11:L26)</f>
        <v>2000</v>
      </c>
      <c r="M28" s="104">
        <f>SUM(M11:M26)</f>
        <v>2000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2000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>
        <v>0</v>
      </c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625500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>
        <v>0</v>
      </c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>
        <v>0</v>
      </c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625500</v>
      </c>
      <c r="E34" s="99"/>
      <c r="F34" s="100">
        <f t="shared" ref="F34:F41" si="6">SUM(D34:E34)</f>
        <v>625500</v>
      </c>
      <c r="G34" s="32"/>
      <c r="H34" s="39">
        <v>0</v>
      </c>
      <c r="I34" s="99"/>
      <c r="J34" s="100">
        <f t="shared" ref="J34:J41" si="7">SUM(H34:I34)</f>
        <v>0</v>
      </c>
      <c r="K34" s="32"/>
      <c r="L34" s="39">
        <f t="shared" ref="L34:L41" si="8">D34-H34</f>
        <v>625500</v>
      </c>
      <c r="M34" s="100">
        <f t="shared" ref="M34:M41" si="9">F34-J34</f>
        <v>625500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>
        <f>M34</f>
        <v>625500</v>
      </c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>
        <v>0</v>
      </c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>
        <v>0</v>
      </c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>
        <v>0</v>
      </c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>
        <v>0</v>
      </c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>
        <v>0</v>
      </c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>
        <v>0</v>
      </c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>
        <v>0</v>
      </c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625500</v>
      </c>
      <c r="E42" s="103">
        <f>SUM(E31:E41)</f>
        <v>0</v>
      </c>
      <c r="F42" s="104">
        <f>SUM(F31:F41)</f>
        <v>625500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625500</v>
      </c>
      <c r="M42" s="104">
        <f>SUM(M31:M41)</f>
        <v>625500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625500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>
        <v>0</v>
      </c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>
        <v>0</v>
      </c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>
        <v>0</v>
      </c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>
        <v>0</v>
      </c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>
        <v>0</v>
      </c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>
        <v>0</v>
      </c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>
        <v>0</v>
      </c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>
        <v>0</v>
      </c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>
        <v>0</v>
      </c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>
        <v>0</v>
      </c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96"/>
      <c r="F75" s="98">
        <f>SUM(D75:E75)</f>
        <v>0</v>
      </c>
      <c r="G75" s="32"/>
      <c r="H75" s="54">
        <v>0</v>
      </c>
      <c r="I75" s="96"/>
      <c r="J75" s="98">
        <f>SUM(H75:I75)</f>
        <v>0</v>
      </c>
      <c r="K75" s="32"/>
      <c r="L75" s="54">
        <f>D75-H75</f>
        <v>0</v>
      </c>
      <c r="M75" s="98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>
        <v>0</v>
      </c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0</v>
      </c>
      <c r="E78" s="103">
        <f t="shared" ref="E78:F78" si="40">SUM(E75:E76)</f>
        <v>0</v>
      </c>
      <c r="F78" s="104">
        <f t="shared" si="40"/>
        <v>0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0</v>
      </c>
      <c r="M78" s="104">
        <f t="shared" si="42"/>
        <v>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>
        <v>0</v>
      </c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>
        <v>0</v>
      </c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>
        <v>0</v>
      </c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>
        <v>0</v>
      </c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>
        <v>0</v>
      </c>
      <c r="I93" s="96"/>
      <c r="J93" s="98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>
        <v>0</v>
      </c>
      <c r="I94" s="99"/>
      <c r="J94" s="10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>
        <v>0</v>
      </c>
      <c r="I95" s="101"/>
      <c r="J95" s="102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192"/>
      <c r="M96" s="194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2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2" ht="15" thickBot="1" x14ac:dyDescent="0.35">
      <c r="B98" s="57"/>
      <c r="C98" s="53"/>
    </row>
    <row r="99" spans="2:32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2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>
        <v>0</v>
      </c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</row>
    <row r="101" spans="2:32" x14ac:dyDescent="0.3">
      <c r="B101" s="16"/>
      <c r="C101" s="38"/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</row>
    <row r="102" spans="2:32" x14ac:dyDescent="0.3">
      <c r="B102" s="10">
        <v>16.2</v>
      </c>
      <c r="C102" s="43" t="s">
        <v>39</v>
      </c>
      <c r="D102" s="177"/>
      <c r="E102" s="178"/>
      <c r="F102" s="179">
        <f>SUM(D102:E102)</f>
        <v>0</v>
      </c>
      <c r="G102" s="32"/>
      <c r="H102" s="177">
        <v>0</v>
      </c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2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51">
        <f>SUM(L100:L102)</f>
        <v>0</v>
      </c>
      <c r="M103" s="50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2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60"/>
      <c r="M104" s="60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2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2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</row>
    <row r="107" spans="2:32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192"/>
      <c r="M107" s="194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2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2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63"/>
      <c r="M109" s="65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2" ht="15" thickBot="1" x14ac:dyDescent="0.35">
      <c r="B110" s="188" t="s">
        <v>84</v>
      </c>
      <c r="C110" s="189"/>
      <c r="D110" s="66">
        <f>SUM(D28,D42,D50,D58,D66,D72,D78,D90,D97,D103,D84,D108)</f>
        <v>627500</v>
      </c>
      <c r="E110" s="66">
        <f>SUM(E28,E42,E50,E58,E66,E72,E78,E90,E97,E103,E84,E108)</f>
        <v>0</v>
      </c>
      <c r="F110" s="66">
        <f>SUM(F28,F42,F50,F58,F66,F72,F78,F90,F97,F103,F84,F108)</f>
        <v>627500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627500</v>
      </c>
      <c r="M110" s="66">
        <f>SUM(M28,M42,M50,M58,M66,M72,M78,M90,M97,M103,M84,M108)</f>
        <v>627500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625500</v>
      </c>
      <c r="AD110" s="131">
        <f t="shared" si="55"/>
        <v>0</v>
      </c>
      <c r="AE110" s="131">
        <f t="shared" si="55"/>
        <v>0</v>
      </c>
      <c r="AF110" s="131">
        <f t="shared" si="55"/>
        <v>2000</v>
      </c>
    </row>
    <row r="111" spans="2:32" x14ac:dyDescent="0.3">
      <c r="B111" s="57"/>
      <c r="C111" s="53"/>
    </row>
    <row r="112" spans="2:32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>
        <v>0</v>
      </c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>
        <v>0</v>
      </c>
      <c r="I115" s="120"/>
      <c r="J115" s="121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>
        <v>0</v>
      </c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>
        <v>0</v>
      </c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>
        <v>0</v>
      </c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DC78B-0C66-4B81-8750-4C927EF6EA7C}">
  <sheetPr>
    <tabColor theme="0"/>
  </sheetPr>
  <dimension ref="B1:AI120"/>
  <sheetViews>
    <sheetView topLeftCell="A4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1.33203125" customWidth="1"/>
  </cols>
  <sheetData>
    <row r="1" spans="2:35" ht="16.2" customHeight="1" thickBot="1" x14ac:dyDescent="0.35"/>
    <row r="2" spans="2:35" ht="16.2" customHeight="1" thickBot="1" x14ac:dyDescent="0.35">
      <c r="C2" s="2" t="s">
        <v>0</v>
      </c>
      <c r="E2" s="221" t="s">
        <v>163</v>
      </c>
      <c r="F2" s="222"/>
      <c r="G2" s="222"/>
      <c r="H2" s="222"/>
      <c r="I2" s="223"/>
    </row>
    <row r="3" spans="2:35" ht="16.2" customHeight="1" thickBot="1" x14ac:dyDescent="0.35">
      <c r="C3" s="2" t="s">
        <v>1</v>
      </c>
      <c r="E3" s="221">
        <v>15630205</v>
      </c>
      <c r="F3" s="222"/>
      <c r="G3" s="222"/>
      <c r="H3" s="222"/>
      <c r="I3" s="223"/>
    </row>
    <row r="4" spans="2:35" ht="16.2" customHeight="1" thickBot="1" x14ac:dyDescent="0.35"/>
    <row r="5" spans="2:35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5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5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5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5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5" ht="15" thickBot="1" x14ac:dyDescent="0.35">
      <c r="B10" s="202" t="s">
        <v>16</v>
      </c>
      <c r="C10" s="203"/>
    </row>
    <row r="11" spans="2:35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/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20839351</v>
      </c>
    </row>
    <row r="12" spans="2:35" x14ac:dyDescent="0.3">
      <c r="B12" s="16">
        <v>1.2</v>
      </c>
      <c r="C12" s="17" t="s">
        <v>18</v>
      </c>
      <c r="D12" s="39"/>
      <c r="E12" s="99"/>
      <c r="F12" s="100">
        <f>SUM(D12:E12)</f>
        <v>0</v>
      </c>
      <c r="G12" s="32"/>
      <c r="H12" s="39"/>
      <c r="I12" s="99"/>
      <c r="J12" s="100">
        <f>SUM(H12:I12)</f>
        <v>0</v>
      </c>
      <c r="K12" s="32"/>
      <c r="L12" s="39">
        <f>D12-H12</f>
        <v>0</v>
      </c>
      <c r="M12" s="100">
        <f>F12-J12</f>
        <v>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-7571821</v>
      </c>
    </row>
    <row r="13" spans="2:35" x14ac:dyDescent="0.3">
      <c r="B13" s="10">
        <v>1.3</v>
      </c>
      <c r="C13" s="11" t="s">
        <v>19</v>
      </c>
      <c r="D13" s="44"/>
      <c r="E13" s="101"/>
      <c r="F13" s="102">
        <f>SUM(D13:E13)</f>
        <v>0</v>
      </c>
      <c r="G13" s="32"/>
      <c r="H13" s="44"/>
      <c r="I13" s="101"/>
      <c r="J13" s="102">
        <f>SUM(H13:I13)</f>
        <v>0</v>
      </c>
      <c r="K13" s="32"/>
      <c r="L13" s="44">
        <f>D13-H13</f>
        <v>0</v>
      </c>
      <c r="M13" s="102">
        <f>F13-J13</f>
        <v>0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5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/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5" x14ac:dyDescent="0.3">
      <c r="B15" s="10">
        <v>1.5</v>
      </c>
      <c r="C15" s="11" t="s">
        <v>21</v>
      </c>
      <c r="D15" s="44">
        <v>144987732</v>
      </c>
      <c r="E15" s="101"/>
      <c r="F15" s="102">
        <f t="shared" si="0"/>
        <v>144987732</v>
      </c>
      <c r="G15" s="32"/>
      <c r="H15" s="44">
        <v>152559553</v>
      </c>
      <c r="I15" s="101"/>
      <c r="J15" s="102">
        <f>SUM(H15:I15)</f>
        <v>152559553</v>
      </c>
      <c r="K15" s="32"/>
      <c r="L15" s="44">
        <f t="shared" si="2"/>
        <v>-7571821</v>
      </c>
      <c r="M15" s="102">
        <f t="shared" si="3"/>
        <v>-7571821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>
        <f>M15</f>
        <v>-7571821</v>
      </c>
      <c r="AE15" s="22"/>
      <c r="AF15" s="23"/>
      <c r="AI15" t="s">
        <v>96</v>
      </c>
    </row>
    <row r="16" spans="2:35" x14ac:dyDescent="0.3">
      <c r="B16" s="16">
        <v>1.6</v>
      </c>
      <c r="C16" s="17" t="s">
        <v>22</v>
      </c>
      <c r="D16" s="39">
        <v>16294110</v>
      </c>
      <c r="E16" s="99"/>
      <c r="F16" s="100">
        <f t="shared" si="0"/>
        <v>16294110</v>
      </c>
      <c r="G16" s="32"/>
      <c r="H16" s="39"/>
      <c r="I16" s="99"/>
      <c r="J16" s="100">
        <f t="shared" si="1"/>
        <v>0</v>
      </c>
      <c r="K16" s="32"/>
      <c r="L16" s="39">
        <f t="shared" si="2"/>
        <v>16294110</v>
      </c>
      <c r="M16" s="100">
        <f t="shared" si="3"/>
        <v>16294110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>
        <f>M16</f>
        <v>16294110</v>
      </c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/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>
        <v>11162389</v>
      </c>
      <c r="E18" s="99"/>
      <c r="F18" s="100">
        <f t="shared" si="0"/>
        <v>11162389</v>
      </c>
      <c r="G18" s="32"/>
      <c r="H18" s="39">
        <v>6678285</v>
      </c>
      <c r="I18" s="99"/>
      <c r="J18" s="100">
        <f t="shared" si="1"/>
        <v>6678285</v>
      </c>
      <c r="K18" s="32"/>
      <c r="L18" s="39">
        <f t="shared" si="2"/>
        <v>4484104</v>
      </c>
      <c r="M18" s="100">
        <f t="shared" si="3"/>
        <v>4484104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>
        <f>M18</f>
        <v>4484104</v>
      </c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/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41">
        <v>61137</v>
      </c>
      <c r="E20" s="99"/>
      <c r="F20" s="100">
        <f t="shared" si="0"/>
        <v>61137</v>
      </c>
      <c r="G20" s="32"/>
      <c r="H20" s="39"/>
      <c r="I20" s="99"/>
      <c r="J20" s="100">
        <f t="shared" si="1"/>
        <v>0</v>
      </c>
      <c r="K20" s="32"/>
      <c r="L20" s="39">
        <f t="shared" si="2"/>
        <v>61137</v>
      </c>
      <c r="M20" s="100">
        <f t="shared" si="3"/>
        <v>61137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>
        <f>M20</f>
        <v>61137</v>
      </c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/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/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/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/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/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/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172505368</v>
      </c>
      <c r="E28" s="103">
        <f>SUM(E11:E26)</f>
        <v>0</v>
      </c>
      <c r="F28" s="104">
        <f>SUM(F11:F26)</f>
        <v>172505368</v>
      </c>
      <c r="G28" s="32"/>
      <c r="H28" s="48">
        <f>SUM(H11:H26)</f>
        <v>159237838</v>
      </c>
      <c r="I28" s="103">
        <f>SUM(I11:I26)</f>
        <v>0</v>
      </c>
      <c r="J28" s="104">
        <f>SUM(J11:J26)</f>
        <v>159237838</v>
      </c>
      <c r="K28" s="32"/>
      <c r="L28" s="48">
        <f>SUM(L11:L26)</f>
        <v>13267530</v>
      </c>
      <c r="M28" s="104">
        <f>SUM(M11:M26)</f>
        <v>13267530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20778214</v>
      </c>
      <c r="AD28" s="49">
        <f t="shared" si="5"/>
        <v>-7571821</v>
      </c>
      <c r="AE28" s="49">
        <f t="shared" si="5"/>
        <v>0</v>
      </c>
      <c r="AF28" s="49">
        <f t="shared" si="5"/>
        <v>61137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/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4170000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/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/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/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/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/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/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/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/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>
        <v>4170000</v>
      </c>
      <c r="E40" s="99"/>
      <c r="F40" s="100">
        <f t="shared" si="6"/>
        <v>4170000</v>
      </c>
      <c r="G40" s="32"/>
      <c r="H40" s="39"/>
      <c r="I40" s="99"/>
      <c r="J40" s="100">
        <f t="shared" si="7"/>
        <v>0</v>
      </c>
      <c r="K40" s="32"/>
      <c r="L40" s="39">
        <f t="shared" si="8"/>
        <v>4170000</v>
      </c>
      <c r="M40" s="100">
        <f t="shared" si="9"/>
        <v>4170000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>
        <f>M40</f>
        <v>4170000</v>
      </c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/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4170000</v>
      </c>
      <c r="E42" s="103">
        <f>SUM(E31:E41)</f>
        <v>0</v>
      </c>
      <c r="F42" s="104">
        <f>SUM(F31:F41)</f>
        <v>4170000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4170000</v>
      </c>
      <c r="M42" s="104">
        <f>SUM(M31:M41)</f>
        <v>4170000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4170000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/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/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/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/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/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/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/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/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/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/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/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/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/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/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/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/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7565600</v>
      </c>
      <c r="E75" s="96"/>
      <c r="F75" s="98">
        <f>SUM(D75:E75)</f>
        <v>7565600</v>
      </c>
      <c r="G75" s="32"/>
      <c r="H75" s="54">
        <v>7683200</v>
      </c>
      <c r="I75" s="96"/>
      <c r="J75" s="98">
        <f>SUM(H75:I75)</f>
        <v>7683200</v>
      </c>
      <c r="K75" s="32"/>
      <c r="L75" s="54">
        <f>D75-H75</f>
        <v>-117600</v>
      </c>
      <c r="M75" s="98">
        <f>F75-J75</f>
        <v>-117600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>
        <f>M75</f>
        <v>-117600</v>
      </c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/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-117600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7565600</v>
      </c>
      <c r="E78" s="103">
        <f t="shared" ref="E78:F78" si="40">SUM(E75:E76)</f>
        <v>0</v>
      </c>
      <c r="F78" s="104">
        <f t="shared" si="40"/>
        <v>7565600</v>
      </c>
      <c r="G78" s="32"/>
      <c r="H78" s="48">
        <f t="shared" ref="H78:J78" si="41">SUM(H75:H76)</f>
        <v>7683200</v>
      </c>
      <c r="I78" s="103">
        <f t="shared" si="41"/>
        <v>0</v>
      </c>
      <c r="J78" s="104">
        <f t="shared" si="41"/>
        <v>7683200</v>
      </c>
      <c r="K78" s="32"/>
      <c r="L78" s="48">
        <f t="shared" ref="L78:M78" si="42">SUM(L75:L76)</f>
        <v>-117600</v>
      </c>
      <c r="M78" s="104">
        <f t="shared" si="42"/>
        <v>-117600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-117600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/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/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/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/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184240968</v>
      </c>
      <c r="E110" s="66">
        <f>SUM(E28,E42,E50,E58,E66,E72,E78,E90,E97,E103,E84,E108)</f>
        <v>0</v>
      </c>
      <c r="F110" s="66">
        <f>SUM(F28,F42,F50,F58,F66,F72,F78,F90,F97,F103,F84,F108)</f>
        <v>184240968</v>
      </c>
      <c r="G110" s="32"/>
      <c r="H110" s="66">
        <f>SUM(H28,H42,H50,H58,H66,H72,H78,H90,H97,H103,H84,H108)</f>
        <v>166921038</v>
      </c>
      <c r="I110" s="66">
        <f>SUM(I28,I42,I50,I58,I66,I72,I78,I90,I97,I103,I84,I108)</f>
        <v>0</v>
      </c>
      <c r="J110" s="66">
        <f>SUM(J28,J42,J50,J58,J66,J72,J78,J90,J97,J103,J84,J108)</f>
        <v>166921038</v>
      </c>
      <c r="K110" s="32"/>
      <c r="L110" s="66">
        <f>SUM(L28,L42,L50,L58,L66,L72,L78,L90,L97,L103,L84,L108)</f>
        <v>17319930</v>
      </c>
      <c r="M110" s="66">
        <f>SUM(M28,M42,M50,M58,M66,M72,M78,M90,M97,M103,M84,M108)</f>
        <v>17319930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24948214</v>
      </c>
      <c r="AD110" s="131">
        <f t="shared" si="55"/>
        <v>-7571821</v>
      </c>
      <c r="AE110" s="131">
        <f t="shared" si="55"/>
        <v>0</v>
      </c>
      <c r="AF110" s="131">
        <f t="shared" si="55"/>
        <v>-56463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/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>
        <v>116350518</v>
      </c>
      <c r="I115" s="120"/>
      <c r="J115" s="121">
        <f>SUM(H115:I115)</f>
        <v>116350518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/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/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/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F16D34-8C22-4DCB-BF72-9AAE256B80B2}">
  <sheetPr>
    <tabColor theme="0"/>
  </sheetPr>
  <dimension ref="B1:AH120"/>
  <sheetViews>
    <sheetView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5" width="14.33203125" customWidth="1"/>
    <col min="6" max="6" width="15.88671875" customWidth="1"/>
    <col min="7" max="7" width="1.109375" customWidth="1"/>
    <col min="8" max="9" width="14.33203125" customWidth="1"/>
    <col min="10" max="10" width="15.88671875" customWidth="1"/>
    <col min="11" max="11" width="1.109375" customWidth="1"/>
    <col min="12" max="13" width="14.3320312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4" max="34" width="11.33203125" customWidth="1"/>
  </cols>
  <sheetData>
    <row r="1" spans="2:34" ht="16.2" customHeight="1" thickBot="1" x14ac:dyDescent="0.35"/>
    <row r="2" spans="2:34" ht="16.2" customHeight="1" thickBot="1" x14ac:dyDescent="0.35">
      <c r="C2" s="2" t="s">
        <v>0</v>
      </c>
      <c r="E2" s="221" t="s">
        <v>164</v>
      </c>
      <c r="F2" s="222"/>
      <c r="G2" s="222"/>
      <c r="H2" s="222"/>
      <c r="I2" s="223"/>
    </row>
    <row r="3" spans="2:34" ht="16.2" customHeight="1" thickBot="1" x14ac:dyDescent="0.35">
      <c r="C3" s="2" t="s">
        <v>1</v>
      </c>
      <c r="E3" s="221">
        <v>10290139</v>
      </c>
      <c r="F3" s="222"/>
      <c r="G3" s="222"/>
      <c r="H3" s="222"/>
      <c r="I3" s="223"/>
    </row>
    <row r="4" spans="2:34" ht="16.2" customHeight="1" thickBot="1" x14ac:dyDescent="0.35"/>
    <row r="5" spans="2:34" ht="16.2" customHeight="1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54"/>
      <c r="E11" s="96"/>
      <c r="F11" s="98">
        <f>SUM(D11:E11)</f>
        <v>0</v>
      </c>
      <c r="G11" s="32"/>
      <c r="H11" s="54">
        <v>0</v>
      </c>
      <c r="I11" s="96"/>
      <c r="J11" s="98">
        <f>SUM(H11:I11)</f>
        <v>0</v>
      </c>
      <c r="K11" s="32"/>
      <c r="L11" s="54">
        <f>D11-H11</f>
        <v>0</v>
      </c>
      <c r="M11" s="98">
        <f>F11-J11</f>
        <v>0</v>
      </c>
      <c r="N11" s="32"/>
      <c r="O11" s="35"/>
      <c r="P11" s="36"/>
      <c r="Q11" s="37"/>
      <c r="R11" s="32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169158</v>
      </c>
    </row>
    <row r="12" spans="2:34" x14ac:dyDescent="0.3">
      <c r="B12" s="16">
        <v>1.2</v>
      </c>
      <c r="C12" s="17" t="s">
        <v>18</v>
      </c>
      <c r="D12" s="39">
        <v>2580</v>
      </c>
      <c r="E12" s="99"/>
      <c r="F12" s="100">
        <f>SUM(D12:E12)</f>
        <v>2580</v>
      </c>
      <c r="G12" s="32"/>
      <c r="H12" s="39">
        <v>0</v>
      </c>
      <c r="I12" s="99"/>
      <c r="J12" s="100">
        <f>SUM(H12:I12)</f>
        <v>0</v>
      </c>
      <c r="K12" s="32"/>
      <c r="L12" s="39">
        <f>D12-H12</f>
        <v>2580</v>
      </c>
      <c r="M12" s="100">
        <f>F12-J12</f>
        <v>2580</v>
      </c>
      <c r="N12" s="32"/>
      <c r="O12" s="41"/>
      <c r="P12" s="40"/>
      <c r="Q12" s="42"/>
      <c r="R12" s="32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>
        <f>M12</f>
        <v>2580</v>
      </c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44">
        <v>166578</v>
      </c>
      <c r="E13" s="101"/>
      <c r="F13" s="102">
        <f>SUM(D13:E13)</f>
        <v>166578</v>
      </c>
      <c r="G13" s="32"/>
      <c r="H13" s="44">
        <v>0</v>
      </c>
      <c r="I13" s="101"/>
      <c r="J13" s="102">
        <f>SUM(H13:I13)</f>
        <v>0</v>
      </c>
      <c r="K13" s="32"/>
      <c r="L13" s="44">
        <f>D13-H13</f>
        <v>166578</v>
      </c>
      <c r="M13" s="102">
        <f>F13-J13</f>
        <v>166578</v>
      </c>
      <c r="N13" s="32"/>
      <c r="O13" s="46"/>
      <c r="P13" s="45"/>
      <c r="Q13" s="47"/>
      <c r="R13" s="32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>
        <f>M13</f>
        <v>166578</v>
      </c>
    </row>
    <row r="14" spans="2:34" x14ac:dyDescent="0.3">
      <c r="B14" s="16">
        <v>1.4</v>
      </c>
      <c r="C14" s="17" t="s">
        <v>20</v>
      </c>
      <c r="D14" s="39"/>
      <c r="E14" s="99"/>
      <c r="F14" s="100">
        <f t="shared" ref="F14:F26" si="0">SUM(D14:E14)</f>
        <v>0</v>
      </c>
      <c r="G14" s="32"/>
      <c r="H14" s="39">
        <v>0</v>
      </c>
      <c r="I14" s="99"/>
      <c r="J14" s="100">
        <f t="shared" ref="J14:J26" si="1">SUM(H14:I14)</f>
        <v>0</v>
      </c>
      <c r="K14" s="32"/>
      <c r="L14" s="39">
        <f t="shared" ref="L14:L26" si="2">D14-H14</f>
        <v>0</v>
      </c>
      <c r="M14" s="100">
        <f t="shared" ref="M14:M26" si="3">F14-J14</f>
        <v>0</v>
      </c>
      <c r="N14" s="32"/>
      <c r="O14" s="41"/>
      <c r="P14" s="40"/>
      <c r="Q14" s="42"/>
      <c r="R14" s="32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44"/>
      <c r="E15" s="101"/>
      <c r="F15" s="102">
        <f t="shared" si="0"/>
        <v>0</v>
      </c>
      <c r="G15" s="32"/>
      <c r="H15" s="44">
        <v>0</v>
      </c>
      <c r="I15" s="101"/>
      <c r="J15" s="102">
        <f t="shared" si="1"/>
        <v>0</v>
      </c>
      <c r="K15" s="32"/>
      <c r="L15" s="44">
        <f t="shared" si="2"/>
        <v>0</v>
      </c>
      <c r="M15" s="102">
        <f t="shared" si="3"/>
        <v>0</v>
      </c>
      <c r="N15" s="32"/>
      <c r="O15" s="46"/>
      <c r="P15" s="45"/>
      <c r="Q15" s="47"/>
      <c r="R15" s="32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39"/>
      <c r="E16" s="99"/>
      <c r="F16" s="100">
        <f t="shared" si="0"/>
        <v>0</v>
      </c>
      <c r="G16" s="32"/>
      <c r="H16" s="39">
        <v>0</v>
      </c>
      <c r="I16" s="99"/>
      <c r="J16" s="100">
        <f t="shared" si="1"/>
        <v>0</v>
      </c>
      <c r="K16" s="32"/>
      <c r="L16" s="39">
        <f t="shared" si="2"/>
        <v>0</v>
      </c>
      <c r="M16" s="100">
        <f t="shared" si="3"/>
        <v>0</v>
      </c>
      <c r="N16" s="32"/>
      <c r="O16" s="41"/>
      <c r="P16" s="40"/>
      <c r="Q16" s="42"/>
      <c r="R16" s="32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44"/>
      <c r="E17" s="101"/>
      <c r="F17" s="102">
        <f t="shared" si="0"/>
        <v>0</v>
      </c>
      <c r="G17" s="32"/>
      <c r="H17" s="44">
        <v>0</v>
      </c>
      <c r="I17" s="101"/>
      <c r="J17" s="102">
        <f t="shared" si="1"/>
        <v>0</v>
      </c>
      <c r="K17" s="32"/>
      <c r="L17" s="44">
        <f t="shared" si="2"/>
        <v>0</v>
      </c>
      <c r="M17" s="102">
        <f t="shared" si="3"/>
        <v>0</v>
      </c>
      <c r="N17" s="32"/>
      <c r="O17" s="46"/>
      <c r="P17" s="45"/>
      <c r="Q17" s="47"/>
      <c r="R17" s="32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39"/>
      <c r="E18" s="99"/>
      <c r="F18" s="100">
        <f t="shared" si="0"/>
        <v>0</v>
      </c>
      <c r="G18" s="32"/>
      <c r="H18" s="39">
        <v>0</v>
      </c>
      <c r="I18" s="99"/>
      <c r="J18" s="100">
        <f t="shared" si="1"/>
        <v>0</v>
      </c>
      <c r="K18" s="32"/>
      <c r="L18" s="39">
        <f t="shared" si="2"/>
        <v>0</v>
      </c>
      <c r="M18" s="100">
        <f t="shared" si="3"/>
        <v>0</v>
      </c>
      <c r="N18" s="32"/>
      <c r="O18" s="41"/>
      <c r="P18" s="40"/>
      <c r="Q18" s="42"/>
      <c r="R18" s="32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44"/>
      <c r="E19" s="101"/>
      <c r="F19" s="102">
        <f t="shared" si="0"/>
        <v>0</v>
      </c>
      <c r="G19" s="32"/>
      <c r="H19" s="44">
        <v>0</v>
      </c>
      <c r="I19" s="101"/>
      <c r="J19" s="102">
        <f t="shared" si="1"/>
        <v>0</v>
      </c>
      <c r="K19" s="32"/>
      <c r="L19" s="44">
        <f t="shared" si="2"/>
        <v>0</v>
      </c>
      <c r="M19" s="102">
        <f t="shared" si="3"/>
        <v>0</v>
      </c>
      <c r="N19" s="32"/>
      <c r="O19" s="46"/>
      <c r="P19" s="45"/>
      <c r="Q19" s="47"/>
      <c r="R19" s="32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39"/>
      <c r="E20" s="99"/>
      <c r="F20" s="100">
        <f t="shared" si="0"/>
        <v>0</v>
      </c>
      <c r="G20" s="32"/>
      <c r="H20" s="39">
        <v>0</v>
      </c>
      <c r="I20" s="99"/>
      <c r="J20" s="100">
        <f t="shared" si="1"/>
        <v>0</v>
      </c>
      <c r="K20" s="32"/>
      <c r="L20" s="39">
        <f t="shared" si="2"/>
        <v>0</v>
      </c>
      <c r="M20" s="100">
        <f t="shared" si="3"/>
        <v>0</v>
      </c>
      <c r="N20" s="32"/>
      <c r="O20" s="41"/>
      <c r="P20" s="40"/>
      <c r="Q20" s="42"/>
      <c r="R20" s="32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44"/>
      <c r="E21" s="101"/>
      <c r="F21" s="102">
        <f t="shared" si="0"/>
        <v>0</v>
      </c>
      <c r="G21" s="32"/>
      <c r="H21" s="44">
        <v>0</v>
      </c>
      <c r="I21" s="101"/>
      <c r="J21" s="102">
        <f t="shared" si="1"/>
        <v>0</v>
      </c>
      <c r="K21" s="32"/>
      <c r="L21" s="44">
        <f t="shared" si="2"/>
        <v>0</v>
      </c>
      <c r="M21" s="102">
        <f t="shared" si="3"/>
        <v>0</v>
      </c>
      <c r="N21" s="32"/>
      <c r="O21" s="46"/>
      <c r="P21" s="45"/>
      <c r="Q21" s="47"/>
      <c r="R21" s="32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39"/>
      <c r="E22" s="99"/>
      <c r="F22" s="100">
        <f t="shared" si="0"/>
        <v>0</v>
      </c>
      <c r="G22" s="32"/>
      <c r="H22" s="39">
        <v>0</v>
      </c>
      <c r="I22" s="99"/>
      <c r="J22" s="100">
        <f t="shared" si="1"/>
        <v>0</v>
      </c>
      <c r="K22" s="32"/>
      <c r="L22" s="39">
        <f t="shared" si="2"/>
        <v>0</v>
      </c>
      <c r="M22" s="100">
        <f t="shared" si="3"/>
        <v>0</v>
      </c>
      <c r="N22" s="32"/>
      <c r="O22" s="41"/>
      <c r="P22" s="40"/>
      <c r="Q22" s="42"/>
      <c r="R22" s="32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44"/>
      <c r="E23" s="101"/>
      <c r="F23" s="102">
        <f t="shared" si="0"/>
        <v>0</v>
      </c>
      <c r="G23" s="32"/>
      <c r="H23" s="44">
        <v>0</v>
      </c>
      <c r="I23" s="101"/>
      <c r="J23" s="102">
        <f t="shared" si="1"/>
        <v>0</v>
      </c>
      <c r="K23" s="32"/>
      <c r="L23" s="44">
        <f t="shared" si="2"/>
        <v>0</v>
      </c>
      <c r="M23" s="102">
        <f t="shared" si="3"/>
        <v>0</v>
      </c>
      <c r="N23" s="32"/>
      <c r="O23" s="46"/>
      <c r="P23" s="45"/>
      <c r="Q23" s="47"/>
      <c r="R23" s="32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39"/>
      <c r="E24" s="99"/>
      <c r="F24" s="100">
        <f t="shared" si="0"/>
        <v>0</v>
      </c>
      <c r="G24" s="32"/>
      <c r="H24" s="39">
        <v>0</v>
      </c>
      <c r="I24" s="99"/>
      <c r="J24" s="100">
        <f t="shared" si="1"/>
        <v>0</v>
      </c>
      <c r="K24" s="32"/>
      <c r="L24" s="39">
        <f t="shared" si="2"/>
        <v>0</v>
      </c>
      <c r="M24" s="100">
        <f t="shared" si="3"/>
        <v>0</v>
      </c>
      <c r="N24" s="32"/>
      <c r="O24" s="41"/>
      <c r="P24" s="40"/>
      <c r="Q24" s="42"/>
      <c r="R24" s="32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44"/>
      <c r="E25" s="101"/>
      <c r="F25" s="102">
        <f t="shared" si="0"/>
        <v>0</v>
      </c>
      <c r="G25" s="32"/>
      <c r="H25" s="44">
        <v>0</v>
      </c>
      <c r="I25" s="101"/>
      <c r="J25" s="102">
        <f t="shared" si="1"/>
        <v>0</v>
      </c>
      <c r="K25" s="32"/>
      <c r="L25" s="44">
        <f t="shared" si="2"/>
        <v>0</v>
      </c>
      <c r="M25" s="102">
        <f t="shared" si="3"/>
        <v>0</v>
      </c>
      <c r="N25" s="32"/>
      <c r="O25" s="46"/>
      <c r="P25" s="45"/>
      <c r="Q25" s="47"/>
      <c r="R25" s="32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39"/>
      <c r="E26" s="99"/>
      <c r="F26" s="100">
        <f t="shared" si="0"/>
        <v>0</v>
      </c>
      <c r="G26" s="32"/>
      <c r="H26" s="39">
        <v>0</v>
      </c>
      <c r="I26" s="99"/>
      <c r="J26" s="100">
        <f t="shared" si="1"/>
        <v>0</v>
      </c>
      <c r="K26" s="32"/>
      <c r="L26" s="39">
        <f t="shared" si="2"/>
        <v>0</v>
      </c>
      <c r="M26" s="100">
        <f t="shared" si="3"/>
        <v>0</v>
      </c>
      <c r="N26" s="32"/>
      <c r="O26" s="41"/>
      <c r="P26" s="40"/>
      <c r="Q26" s="42"/>
      <c r="R26" s="32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32"/>
      <c r="E27" s="233"/>
      <c r="F27" s="234"/>
      <c r="G27" s="92"/>
      <c r="H27" s="232"/>
      <c r="I27" s="233"/>
      <c r="J27" s="234"/>
      <c r="K27" s="92"/>
      <c r="L27" s="232"/>
      <c r="M27" s="234"/>
      <c r="N27" s="92"/>
      <c r="O27" s="229"/>
      <c r="P27" s="230"/>
      <c r="Q27" s="231"/>
      <c r="R27" s="166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48">
        <f>SUM(D11:D26)</f>
        <v>169158</v>
      </c>
      <c r="E28" s="103">
        <f>SUM(E11:E26)</f>
        <v>0</v>
      </c>
      <c r="F28" s="104">
        <f>SUM(F11:F26)</f>
        <v>169158</v>
      </c>
      <c r="G28" s="32"/>
      <c r="H28" s="48">
        <f>SUM(H11:H26)</f>
        <v>0</v>
      </c>
      <c r="I28" s="103">
        <f>SUM(I11:I26)</f>
        <v>0</v>
      </c>
      <c r="J28" s="104">
        <f>SUM(J11:J26)</f>
        <v>0</v>
      </c>
      <c r="K28" s="32"/>
      <c r="L28" s="48">
        <f>SUM(L11:L26)</f>
        <v>169158</v>
      </c>
      <c r="M28" s="104">
        <f>SUM(M11:M26)</f>
        <v>169158</v>
      </c>
      <c r="N28" s="32"/>
      <c r="O28" s="51">
        <f>SUM(O11:O26)</f>
        <v>0</v>
      </c>
      <c r="P28" s="49">
        <f>SUM(P11:P26)</f>
        <v>0</v>
      </c>
      <c r="Q28" s="50">
        <f>SUM(Q11:Q26)</f>
        <v>0</v>
      </c>
      <c r="R28" s="32"/>
      <c r="S28" s="49">
        <f t="shared" ref="S28:Y28" si="4">SUM(S11:S26)</f>
        <v>0</v>
      </c>
      <c r="T28" s="49">
        <f t="shared" si="4"/>
        <v>0</v>
      </c>
      <c r="U28" s="49">
        <f t="shared" si="4"/>
        <v>0</v>
      </c>
      <c r="V28" s="49">
        <f t="shared" si="4"/>
        <v>0</v>
      </c>
      <c r="W28" s="49">
        <f t="shared" si="4"/>
        <v>0</v>
      </c>
      <c r="X28" s="49">
        <f t="shared" si="4"/>
        <v>0</v>
      </c>
      <c r="Y28" s="49">
        <f t="shared" si="4"/>
        <v>0</v>
      </c>
      <c r="Z28" s="15"/>
      <c r="AA28" s="49">
        <f t="shared" ref="AA28:AF28" si="5">SUM(AA11:AA26)</f>
        <v>0</v>
      </c>
      <c r="AB28" s="49">
        <f t="shared" si="5"/>
        <v>0</v>
      </c>
      <c r="AC28" s="49">
        <f t="shared" si="5"/>
        <v>0</v>
      </c>
      <c r="AD28" s="49">
        <f t="shared" si="5"/>
        <v>0</v>
      </c>
      <c r="AE28" s="49">
        <f t="shared" si="5"/>
        <v>0</v>
      </c>
      <c r="AF28" s="49">
        <f t="shared" si="5"/>
        <v>169158</v>
      </c>
    </row>
    <row r="29" spans="2:34" ht="15" thickBot="1" x14ac:dyDescent="0.35">
      <c r="B29" s="89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54"/>
      <c r="E31" s="96"/>
      <c r="F31" s="98">
        <f>SUM(D31:E31)</f>
        <v>0</v>
      </c>
      <c r="G31" s="32"/>
      <c r="H31" s="54">
        <v>0</v>
      </c>
      <c r="I31" s="96"/>
      <c r="J31" s="98">
        <f>SUM(H31:I31)</f>
        <v>0</v>
      </c>
      <c r="K31" s="32"/>
      <c r="L31" s="54">
        <f>D31-H31</f>
        <v>0</v>
      </c>
      <c r="M31" s="98">
        <f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0</v>
      </c>
    </row>
    <row r="32" spans="2:34" x14ac:dyDescent="0.3">
      <c r="B32" s="16">
        <v>2.2999999999999998</v>
      </c>
      <c r="C32" s="38" t="s">
        <v>43</v>
      </c>
      <c r="D32" s="39"/>
      <c r="E32" s="99"/>
      <c r="F32" s="100">
        <f>SUM(D32:E32)</f>
        <v>0</v>
      </c>
      <c r="G32" s="32"/>
      <c r="H32" s="39">
        <v>0</v>
      </c>
      <c r="I32" s="99"/>
      <c r="J32" s="100">
        <f>SUM(H32:I32)</f>
        <v>0</v>
      </c>
      <c r="K32" s="32"/>
      <c r="L32" s="39">
        <f>D32-H32</f>
        <v>0</v>
      </c>
      <c r="M32" s="100">
        <f>F32-J32</f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25">
        <v>2.4</v>
      </c>
      <c r="C33" s="43" t="s">
        <v>44</v>
      </c>
      <c r="D33" s="44"/>
      <c r="E33" s="101"/>
      <c r="F33" s="102">
        <f>SUM(D33:E33)</f>
        <v>0</v>
      </c>
      <c r="G33" s="32"/>
      <c r="H33" s="44">
        <v>0</v>
      </c>
      <c r="I33" s="101"/>
      <c r="J33" s="102">
        <f>SUM(H33:I33)</f>
        <v>0</v>
      </c>
      <c r="K33" s="32"/>
      <c r="L33" s="44">
        <f>D33-H33</f>
        <v>0</v>
      </c>
      <c r="M33" s="102">
        <f>F33-J33</f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99"/>
      <c r="F34" s="100">
        <f t="shared" ref="F34:F41" si="6">SUM(D34:E34)</f>
        <v>0</v>
      </c>
      <c r="G34" s="32"/>
      <c r="H34" s="39">
        <v>0</v>
      </c>
      <c r="I34" s="99"/>
      <c r="J34" s="100">
        <f t="shared" ref="J34:J41" si="7">SUM(H34:I34)</f>
        <v>0</v>
      </c>
      <c r="K34" s="32"/>
      <c r="L34" s="39">
        <f t="shared" ref="L34:L41" si="8">D34-H34</f>
        <v>0</v>
      </c>
      <c r="M34" s="100">
        <f t="shared" ref="M34:M41" si="9">F34-J34</f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25">
        <v>2.6</v>
      </c>
      <c r="C35" s="43" t="s">
        <v>46</v>
      </c>
      <c r="D35" s="44"/>
      <c r="E35" s="101"/>
      <c r="F35" s="102">
        <f t="shared" si="6"/>
        <v>0</v>
      </c>
      <c r="G35" s="32"/>
      <c r="H35" s="44">
        <v>0</v>
      </c>
      <c r="I35" s="101"/>
      <c r="J35" s="102">
        <f t="shared" si="7"/>
        <v>0</v>
      </c>
      <c r="K35" s="32"/>
      <c r="L35" s="44">
        <f t="shared" si="8"/>
        <v>0</v>
      </c>
      <c r="M35" s="102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99"/>
      <c r="F36" s="100">
        <f t="shared" si="6"/>
        <v>0</v>
      </c>
      <c r="G36" s="32"/>
      <c r="H36" s="39">
        <v>0</v>
      </c>
      <c r="I36" s="99"/>
      <c r="J36" s="100">
        <f t="shared" si="7"/>
        <v>0</v>
      </c>
      <c r="K36" s="32"/>
      <c r="L36" s="39">
        <f t="shared" si="8"/>
        <v>0</v>
      </c>
      <c r="M36" s="100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25">
        <v>2.8</v>
      </c>
      <c r="C37" s="43" t="s">
        <v>48</v>
      </c>
      <c r="D37" s="44"/>
      <c r="E37" s="101"/>
      <c r="F37" s="102">
        <f t="shared" si="6"/>
        <v>0</v>
      </c>
      <c r="G37" s="32"/>
      <c r="H37" s="44">
        <v>0</v>
      </c>
      <c r="I37" s="101"/>
      <c r="J37" s="102">
        <f t="shared" si="7"/>
        <v>0</v>
      </c>
      <c r="K37" s="32"/>
      <c r="L37" s="44">
        <f t="shared" si="8"/>
        <v>0</v>
      </c>
      <c r="M37" s="102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99"/>
      <c r="F38" s="100">
        <f t="shared" si="6"/>
        <v>0</v>
      </c>
      <c r="G38" s="32"/>
      <c r="H38" s="39">
        <v>0</v>
      </c>
      <c r="I38" s="99"/>
      <c r="J38" s="100">
        <f t="shared" si="7"/>
        <v>0</v>
      </c>
      <c r="K38" s="32"/>
      <c r="L38" s="39">
        <f t="shared" si="8"/>
        <v>0</v>
      </c>
      <c r="M38" s="100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101"/>
      <c r="F39" s="102">
        <f t="shared" si="6"/>
        <v>0</v>
      </c>
      <c r="G39" s="32"/>
      <c r="H39" s="44">
        <v>0</v>
      </c>
      <c r="I39" s="101"/>
      <c r="J39" s="102">
        <f t="shared" si="7"/>
        <v>0</v>
      </c>
      <c r="K39" s="32"/>
      <c r="L39" s="44">
        <f t="shared" si="8"/>
        <v>0</v>
      </c>
      <c r="M39" s="102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99"/>
      <c r="F40" s="100">
        <f t="shared" si="6"/>
        <v>0</v>
      </c>
      <c r="G40" s="32"/>
      <c r="H40" s="39">
        <v>0</v>
      </c>
      <c r="I40" s="99"/>
      <c r="J40" s="100">
        <f t="shared" si="7"/>
        <v>0</v>
      </c>
      <c r="K40" s="32"/>
      <c r="L40" s="39">
        <f t="shared" si="8"/>
        <v>0</v>
      </c>
      <c r="M40" s="100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101"/>
      <c r="F41" s="102">
        <f t="shared" si="6"/>
        <v>0</v>
      </c>
      <c r="G41" s="32"/>
      <c r="H41" s="44">
        <v>0</v>
      </c>
      <c r="I41" s="101"/>
      <c r="J41" s="102">
        <f t="shared" si="7"/>
        <v>0</v>
      </c>
      <c r="K41" s="32"/>
      <c r="L41" s="44">
        <f t="shared" si="8"/>
        <v>0</v>
      </c>
      <c r="M41" s="102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0</v>
      </c>
      <c r="E42" s="103">
        <f>SUM(E31:E41)</f>
        <v>0</v>
      </c>
      <c r="F42" s="104">
        <f>SUM(F31:F41)</f>
        <v>0</v>
      </c>
      <c r="G42" s="32"/>
      <c r="H42" s="48">
        <f>SUM(H31:H41)</f>
        <v>0</v>
      </c>
      <c r="I42" s="103">
        <f>SUM(I31:I41)</f>
        <v>0</v>
      </c>
      <c r="J42" s="104">
        <f>SUM(J31:J41)</f>
        <v>0</v>
      </c>
      <c r="K42" s="32"/>
      <c r="L42" s="48">
        <f>SUM(L31:L41)</f>
        <v>0</v>
      </c>
      <c r="M42" s="104">
        <f>SUM(M31:M41)</f>
        <v>0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96"/>
      <c r="F45" s="98">
        <f>SUM(D45:E45)</f>
        <v>0</v>
      </c>
      <c r="G45" s="32"/>
      <c r="H45" s="54">
        <v>0</v>
      </c>
      <c r="I45" s="96"/>
      <c r="J45" s="98">
        <f>SUM(H45:I45)</f>
        <v>0</v>
      </c>
      <c r="K45" s="32"/>
      <c r="L45" s="54">
        <f>D45-H45</f>
        <v>0</v>
      </c>
      <c r="M45" s="98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39"/>
      <c r="E46" s="99"/>
      <c r="F46" s="100">
        <f>SUM(D46:E46)</f>
        <v>0</v>
      </c>
      <c r="G46" s="32"/>
      <c r="H46" s="39">
        <v>0</v>
      </c>
      <c r="I46" s="99"/>
      <c r="J46" s="100">
        <f>SUM(H46:I46)</f>
        <v>0</v>
      </c>
      <c r="K46" s="32"/>
      <c r="L46" s="39">
        <f>D46-H46</f>
        <v>0</v>
      </c>
      <c r="M46" s="100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25">
        <v>3.3</v>
      </c>
      <c r="C47" s="43" t="s">
        <v>59</v>
      </c>
      <c r="D47" s="44"/>
      <c r="E47" s="101"/>
      <c r="F47" s="102">
        <f>SUM(D47:E47)</f>
        <v>0</v>
      </c>
      <c r="G47" s="32"/>
      <c r="H47" s="44">
        <v>0</v>
      </c>
      <c r="I47" s="101"/>
      <c r="J47" s="102">
        <f>SUM(H47:I47)</f>
        <v>0</v>
      </c>
      <c r="K47" s="32"/>
      <c r="L47" s="44">
        <f>D47-H47</f>
        <v>0</v>
      </c>
      <c r="M47" s="102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39"/>
      <c r="E48" s="99"/>
      <c r="F48" s="100">
        <f t="shared" ref="F48:F49" si="12">SUM(D48:E48)</f>
        <v>0</v>
      </c>
      <c r="G48" s="32"/>
      <c r="H48" s="39">
        <v>0</v>
      </c>
      <c r="I48" s="99"/>
      <c r="J48" s="100">
        <f t="shared" ref="J48:J49" si="13">SUM(H48:I48)</f>
        <v>0</v>
      </c>
      <c r="K48" s="32"/>
      <c r="L48" s="39">
        <f t="shared" ref="L48:L49" si="14">D48-H48</f>
        <v>0</v>
      </c>
      <c r="M48" s="100">
        <f t="shared" ref="M48:M49" si="15"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4"/>
      <c r="E49" s="101"/>
      <c r="F49" s="102">
        <f t="shared" si="12"/>
        <v>0</v>
      </c>
      <c r="G49" s="32"/>
      <c r="H49" s="44">
        <v>0</v>
      </c>
      <c r="I49" s="101"/>
      <c r="J49" s="102">
        <f t="shared" si="13"/>
        <v>0</v>
      </c>
      <c r="K49" s="32"/>
      <c r="L49" s="44">
        <f t="shared" si="14"/>
        <v>0</v>
      </c>
      <c r="M49" s="102">
        <f t="shared" si="15"/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103">
        <f t="shared" ref="E50:F50" si="16">SUM(E45:E49)</f>
        <v>0</v>
      </c>
      <c r="F50" s="104">
        <f t="shared" si="16"/>
        <v>0</v>
      </c>
      <c r="G50" s="32"/>
      <c r="H50" s="48">
        <f>SUM(H45:H49)</f>
        <v>0</v>
      </c>
      <c r="I50" s="103">
        <f t="shared" ref="I50:J50" si="17">SUM(I45:I49)</f>
        <v>0</v>
      </c>
      <c r="J50" s="104">
        <f t="shared" si="17"/>
        <v>0</v>
      </c>
      <c r="K50" s="32"/>
      <c r="L50" s="48">
        <f>SUM(L45:L49)</f>
        <v>0</v>
      </c>
      <c r="M50" s="104">
        <f t="shared" ref="M50" si="18">SUM(M45:M49)</f>
        <v>0</v>
      </c>
      <c r="N50" s="32"/>
      <c r="O50" s="51">
        <f>SUM(O45:O49)</f>
        <v>0</v>
      </c>
      <c r="P50" s="49">
        <f t="shared" ref="P50:AF50" si="19">SUM(P45:P49)</f>
        <v>0</v>
      </c>
      <c r="Q50" s="50">
        <f t="shared" si="19"/>
        <v>0</v>
      </c>
      <c r="R50" s="32"/>
      <c r="S50" s="49">
        <f t="shared" si="19"/>
        <v>0</v>
      </c>
      <c r="T50" s="49">
        <f t="shared" si="19"/>
        <v>0</v>
      </c>
      <c r="U50" s="49">
        <f t="shared" si="19"/>
        <v>0</v>
      </c>
      <c r="V50" s="49">
        <f t="shared" si="19"/>
        <v>0</v>
      </c>
      <c r="W50" s="49">
        <f t="shared" si="19"/>
        <v>0</v>
      </c>
      <c r="X50" s="49">
        <f t="shared" si="19"/>
        <v>0</v>
      </c>
      <c r="Y50" s="49">
        <f t="shared" si="19"/>
        <v>0</v>
      </c>
      <c r="Z50" s="32"/>
      <c r="AA50" s="49">
        <f t="shared" si="19"/>
        <v>0</v>
      </c>
      <c r="AB50" s="49">
        <f t="shared" si="19"/>
        <v>0</v>
      </c>
      <c r="AC50" s="49">
        <f t="shared" si="19"/>
        <v>0</v>
      </c>
      <c r="AD50" s="49">
        <f t="shared" si="19"/>
        <v>0</v>
      </c>
      <c r="AE50" s="49">
        <f t="shared" si="19"/>
        <v>0</v>
      </c>
      <c r="AF50" s="49">
        <f t="shared" si="19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4.85" customHeight="1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54"/>
      <c r="E53" s="96"/>
      <c r="F53" s="98">
        <f>SUM(D53:E53)</f>
        <v>0</v>
      </c>
      <c r="G53" s="32"/>
      <c r="H53" s="54">
        <v>0</v>
      </c>
      <c r="I53" s="96"/>
      <c r="J53" s="98">
        <f>SUM(H53:I53)</f>
        <v>0</v>
      </c>
      <c r="K53" s="32"/>
      <c r="L53" s="54">
        <f>D53-H53</f>
        <v>0</v>
      </c>
      <c r="M53" s="98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39"/>
      <c r="E54" s="99"/>
      <c r="F54" s="100">
        <f>SUM(D54:E54)</f>
        <v>0</v>
      </c>
      <c r="G54" s="32"/>
      <c r="H54" s="39">
        <v>0</v>
      </c>
      <c r="I54" s="99"/>
      <c r="J54" s="100">
        <f>SUM(H54:I54)</f>
        <v>0</v>
      </c>
      <c r="K54" s="32"/>
      <c r="L54" s="39">
        <f>D54-H54</f>
        <v>0</v>
      </c>
      <c r="M54" s="100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25">
        <v>4.3</v>
      </c>
      <c r="C55" s="43" t="s">
        <v>64</v>
      </c>
      <c r="D55" s="44"/>
      <c r="E55" s="101"/>
      <c r="F55" s="102">
        <f>SUM(D55:E55)</f>
        <v>0</v>
      </c>
      <c r="G55" s="32"/>
      <c r="H55" s="44">
        <v>0</v>
      </c>
      <c r="I55" s="101"/>
      <c r="J55" s="102">
        <f>SUM(H55:I55)</f>
        <v>0</v>
      </c>
      <c r="K55" s="32"/>
      <c r="L55" s="44">
        <f>D55-H55</f>
        <v>0</v>
      </c>
      <c r="M55" s="102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39"/>
      <c r="E56" s="99"/>
      <c r="F56" s="100">
        <f t="shared" ref="F56:F57" si="20">SUM(D56:E56)</f>
        <v>0</v>
      </c>
      <c r="G56" s="32"/>
      <c r="H56" s="39">
        <v>0</v>
      </c>
      <c r="I56" s="99"/>
      <c r="J56" s="100">
        <f t="shared" ref="J56:J57" si="21">SUM(H56:I56)</f>
        <v>0</v>
      </c>
      <c r="K56" s="32"/>
      <c r="L56" s="39">
        <f t="shared" ref="L56:L57" si="22">D56-H56</f>
        <v>0</v>
      </c>
      <c r="M56" s="100">
        <f t="shared" ref="M56:M57" si="23"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4"/>
      <c r="E57" s="101"/>
      <c r="F57" s="102">
        <f t="shared" si="20"/>
        <v>0</v>
      </c>
      <c r="G57" s="32"/>
      <c r="H57" s="44">
        <v>0</v>
      </c>
      <c r="I57" s="101"/>
      <c r="J57" s="102">
        <f t="shared" si="21"/>
        <v>0</v>
      </c>
      <c r="K57" s="32"/>
      <c r="L57" s="44">
        <f t="shared" si="22"/>
        <v>0</v>
      </c>
      <c r="M57" s="102">
        <f t="shared" si="23"/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48">
        <f>SUM(D53:D57)</f>
        <v>0</v>
      </c>
      <c r="E58" s="103">
        <f t="shared" ref="E58:F58" si="24">SUM(E53:E57)</f>
        <v>0</v>
      </c>
      <c r="F58" s="104">
        <f t="shared" si="24"/>
        <v>0</v>
      </c>
      <c r="G58" s="32"/>
      <c r="H58" s="48">
        <f t="shared" ref="H58:J58" si="25">SUM(H53:H57)</f>
        <v>0</v>
      </c>
      <c r="I58" s="103">
        <f t="shared" si="25"/>
        <v>0</v>
      </c>
      <c r="J58" s="104">
        <f t="shared" si="25"/>
        <v>0</v>
      </c>
      <c r="K58" s="32"/>
      <c r="L58" s="48">
        <f t="shared" ref="L58:M58" si="26">SUM(L53:L57)</f>
        <v>0</v>
      </c>
      <c r="M58" s="104">
        <f t="shared" si="26"/>
        <v>0</v>
      </c>
      <c r="N58" s="32"/>
      <c r="O58" s="51">
        <f t="shared" ref="O58:AF58" si="27">SUM(O53:O57)</f>
        <v>0</v>
      </c>
      <c r="P58" s="49">
        <f t="shared" si="27"/>
        <v>0</v>
      </c>
      <c r="Q58" s="50">
        <f t="shared" si="27"/>
        <v>0</v>
      </c>
      <c r="R58" s="32"/>
      <c r="S58" s="49">
        <f t="shared" si="27"/>
        <v>0</v>
      </c>
      <c r="T58" s="49">
        <f t="shared" si="27"/>
        <v>0</v>
      </c>
      <c r="U58" s="49">
        <f t="shared" si="27"/>
        <v>0</v>
      </c>
      <c r="V58" s="49">
        <f t="shared" si="27"/>
        <v>0</v>
      </c>
      <c r="W58" s="49">
        <f t="shared" si="27"/>
        <v>0</v>
      </c>
      <c r="X58" s="49">
        <f t="shared" si="27"/>
        <v>0</v>
      </c>
      <c r="Y58" s="49">
        <f t="shared" si="27"/>
        <v>0</v>
      </c>
      <c r="Z58" s="32"/>
      <c r="AA58" s="49">
        <f t="shared" si="27"/>
        <v>0</v>
      </c>
      <c r="AB58" s="49">
        <f t="shared" si="27"/>
        <v>0</v>
      </c>
      <c r="AC58" s="49">
        <f t="shared" si="27"/>
        <v>0</v>
      </c>
      <c r="AD58" s="49">
        <f t="shared" si="27"/>
        <v>0</v>
      </c>
      <c r="AE58" s="49">
        <f t="shared" si="27"/>
        <v>0</v>
      </c>
      <c r="AF58" s="49">
        <f t="shared" si="27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54"/>
      <c r="E61" s="96"/>
      <c r="F61" s="98">
        <f>SUM(D61:E61)</f>
        <v>0</v>
      </c>
      <c r="G61" s="32"/>
      <c r="H61" s="54">
        <v>0</v>
      </c>
      <c r="I61" s="96"/>
      <c r="J61" s="98">
        <f>SUM(H61:I61)</f>
        <v>0</v>
      </c>
      <c r="K61" s="32"/>
      <c r="L61" s="54">
        <f>D61-H61</f>
        <v>0</v>
      </c>
      <c r="M61" s="98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39"/>
      <c r="E62" s="99"/>
      <c r="F62" s="100">
        <f>SUM(D62:E62)</f>
        <v>0</v>
      </c>
      <c r="G62" s="32"/>
      <c r="H62" s="39">
        <v>0</v>
      </c>
      <c r="I62" s="99"/>
      <c r="J62" s="100">
        <f>SUM(H62:I62)</f>
        <v>0</v>
      </c>
      <c r="K62" s="32"/>
      <c r="L62" s="39">
        <f>D62-H62</f>
        <v>0</v>
      </c>
      <c r="M62" s="100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25">
        <v>5.3</v>
      </c>
      <c r="C63" s="43" t="s">
        <v>69</v>
      </c>
      <c r="D63" s="44"/>
      <c r="E63" s="101"/>
      <c r="F63" s="102">
        <f>SUM(D63:E63)</f>
        <v>0</v>
      </c>
      <c r="G63" s="32"/>
      <c r="H63" s="44">
        <v>0</v>
      </c>
      <c r="I63" s="101"/>
      <c r="J63" s="102">
        <f>SUM(H63:I63)</f>
        <v>0</v>
      </c>
      <c r="K63" s="32"/>
      <c r="L63" s="44">
        <f>D63-H63</f>
        <v>0</v>
      </c>
      <c r="M63" s="102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39"/>
      <c r="E64" s="99"/>
      <c r="F64" s="100">
        <f t="shared" ref="F64" si="28">SUM(D64:E64)</f>
        <v>0</v>
      </c>
      <c r="G64" s="32"/>
      <c r="H64" s="39">
        <v>0</v>
      </c>
      <c r="I64" s="99"/>
      <c r="J64" s="100">
        <f t="shared" ref="J64" si="29">SUM(H64:I64)</f>
        <v>0</v>
      </c>
      <c r="K64" s="32"/>
      <c r="L64" s="39">
        <f t="shared" ref="L64" si="30">D64-H64</f>
        <v>0</v>
      </c>
      <c r="M64" s="100">
        <f t="shared" ref="M64" si="31"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226"/>
      <c r="E65" s="227"/>
      <c r="F65" s="228"/>
      <c r="G65" s="32"/>
      <c r="H65" s="226"/>
      <c r="I65" s="227"/>
      <c r="J65" s="228"/>
      <c r="K65" s="32"/>
      <c r="L65" s="226"/>
      <c r="M65" s="228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48">
        <f>SUM(D61:D64)</f>
        <v>0</v>
      </c>
      <c r="E66" s="103">
        <f t="shared" ref="E66:F66" si="32">SUM(E61:E64)</f>
        <v>0</v>
      </c>
      <c r="F66" s="104">
        <f t="shared" si="32"/>
        <v>0</v>
      </c>
      <c r="G66" s="32"/>
      <c r="H66" s="48">
        <f t="shared" ref="H66:J66" si="33">SUM(H61:H64)</f>
        <v>0</v>
      </c>
      <c r="I66" s="103">
        <f t="shared" si="33"/>
        <v>0</v>
      </c>
      <c r="J66" s="104">
        <f t="shared" si="33"/>
        <v>0</v>
      </c>
      <c r="K66" s="32"/>
      <c r="L66" s="48">
        <f t="shared" ref="L66:M66" si="34">SUM(L61:L64)</f>
        <v>0</v>
      </c>
      <c r="M66" s="104">
        <f t="shared" si="34"/>
        <v>0</v>
      </c>
      <c r="N66" s="32"/>
      <c r="O66" s="51">
        <f t="shared" ref="O66:AF66" si="35">SUM(O61:O64)</f>
        <v>0</v>
      </c>
      <c r="P66" s="49">
        <f t="shared" si="35"/>
        <v>0</v>
      </c>
      <c r="Q66" s="50">
        <f t="shared" si="35"/>
        <v>0</v>
      </c>
      <c r="R66" s="32"/>
      <c r="S66" s="49">
        <f t="shared" si="35"/>
        <v>0</v>
      </c>
      <c r="T66" s="49">
        <f t="shared" si="35"/>
        <v>0</v>
      </c>
      <c r="U66" s="49">
        <f t="shared" si="35"/>
        <v>0</v>
      </c>
      <c r="V66" s="49">
        <f t="shared" si="35"/>
        <v>0</v>
      </c>
      <c r="W66" s="49">
        <f t="shared" si="35"/>
        <v>0</v>
      </c>
      <c r="X66" s="49">
        <f t="shared" si="35"/>
        <v>0</v>
      </c>
      <c r="Y66" s="49">
        <f t="shared" si="35"/>
        <v>0</v>
      </c>
      <c r="Z66" s="32"/>
      <c r="AA66" s="49">
        <f t="shared" si="35"/>
        <v>0</v>
      </c>
      <c r="AB66" s="49">
        <f t="shared" si="35"/>
        <v>0</v>
      </c>
      <c r="AC66" s="49">
        <f t="shared" si="35"/>
        <v>0</v>
      </c>
      <c r="AD66" s="49">
        <f t="shared" si="35"/>
        <v>0</v>
      </c>
      <c r="AE66" s="49">
        <f t="shared" si="35"/>
        <v>0</v>
      </c>
      <c r="AF66" s="49">
        <f t="shared" si="35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54"/>
      <c r="E69" s="96"/>
      <c r="F69" s="98">
        <f>SUM(D69:E69)</f>
        <v>0</v>
      </c>
      <c r="G69" s="32"/>
      <c r="H69" s="54">
        <v>0</v>
      </c>
      <c r="I69" s="96"/>
      <c r="J69" s="98">
        <f>SUM(H69:I69)</f>
        <v>0</v>
      </c>
      <c r="K69" s="32"/>
      <c r="L69" s="54">
        <f>D69-H69</f>
        <v>0</v>
      </c>
      <c r="M69" s="98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39"/>
      <c r="E70" s="99"/>
      <c r="F70" s="100">
        <f>SUM(D70:E70)</f>
        <v>0</v>
      </c>
      <c r="G70" s="32"/>
      <c r="H70" s="39">
        <v>0</v>
      </c>
      <c r="I70" s="99"/>
      <c r="J70" s="100">
        <f>SUM(H70:I70)</f>
        <v>0</v>
      </c>
      <c r="K70" s="32"/>
      <c r="L70" s="39">
        <f>D70-H70</f>
        <v>0</v>
      </c>
      <c r="M70" s="100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226"/>
      <c r="E71" s="227"/>
      <c r="F71" s="228"/>
      <c r="G71" s="32"/>
      <c r="H71" s="226"/>
      <c r="I71" s="227"/>
      <c r="J71" s="228"/>
      <c r="K71" s="32"/>
      <c r="L71" s="226"/>
      <c r="M71" s="228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103">
        <f t="shared" ref="E72:F72" si="36">SUM(E69:E70)</f>
        <v>0</v>
      </c>
      <c r="F72" s="104">
        <f t="shared" si="36"/>
        <v>0</v>
      </c>
      <c r="G72" s="32"/>
      <c r="H72" s="48">
        <f t="shared" ref="H72:J72" si="37">SUM(H69:H70)</f>
        <v>0</v>
      </c>
      <c r="I72" s="103">
        <f t="shared" si="37"/>
        <v>0</v>
      </c>
      <c r="J72" s="104">
        <f t="shared" si="37"/>
        <v>0</v>
      </c>
      <c r="K72" s="32"/>
      <c r="L72" s="48">
        <f t="shared" ref="L72:M72" si="38">SUM(L69:L70)</f>
        <v>0</v>
      </c>
      <c r="M72" s="104">
        <f t="shared" si="38"/>
        <v>0</v>
      </c>
      <c r="N72" s="32"/>
      <c r="O72" s="51">
        <f t="shared" ref="O72:AF72" si="39">SUM(O69:O70)</f>
        <v>0</v>
      </c>
      <c r="P72" s="49">
        <f t="shared" si="39"/>
        <v>0</v>
      </c>
      <c r="Q72" s="50">
        <f t="shared" si="39"/>
        <v>0</v>
      </c>
      <c r="R72" s="32"/>
      <c r="S72" s="49">
        <f t="shared" si="39"/>
        <v>0</v>
      </c>
      <c r="T72" s="49">
        <f t="shared" si="39"/>
        <v>0</v>
      </c>
      <c r="U72" s="49">
        <f t="shared" si="39"/>
        <v>0</v>
      </c>
      <c r="V72" s="49">
        <f t="shared" si="39"/>
        <v>0</v>
      </c>
      <c r="W72" s="49">
        <f t="shared" si="39"/>
        <v>0</v>
      </c>
      <c r="X72" s="49">
        <f t="shared" si="39"/>
        <v>0</v>
      </c>
      <c r="Y72" s="49">
        <f t="shared" si="39"/>
        <v>0</v>
      </c>
      <c r="Z72" s="32"/>
      <c r="AA72" s="49">
        <f t="shared" si="39"/>
        <v>0</v>
      </c>
      <c r="AB72" s="49">
        <f t="shared" si="39"/>
        <v>0</v>
      </c>
      <c r="AC72" s="49">
        <f t="shared" si="39"/>
        <v>0</v>
      </c>
      <c r="AD72" s="49">
        <f t="shared" si="39"/>
        <v>0</v>
      </c>
      <c r="AE72" s="49">
        <f t="shared" si="39"/>
        <v>0</v>
      </c>
      <c r="AF72" s="49">
        <f t="shared" si="3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4.85" customHeight="1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29121</v>
      </c>
      <c r="E75" s="96"/>
      <c r="F75" s="98">
        <f>SUM(D75:E75)</f>
        <v>29121</v>
      </c>
      <c r="G75" s="32"/>
      <c r="H75" s="54">
        <v>0</v>
      </c>
      <c r="I75" s="96"/>
      <c r="J75" s="98">
        <f>SUM(H75:I75)</f>
        <v>0</v>
      </c>
      <c r="K75" s="32"/>
      <c r="L75" s="54">
        <f>D75-H75</f>
        <v>29121</v>
      </c>
      <c r="M75" s="98">
        <f>F75-J75</f>
        <v>29121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>
        <f>M75</f>
        <v>29121</v>
      </c>
      <c r="AH75" s="15">
        <f>SUMIF(M75:M76,"&gt;0")</f>
        <v>29121</v>
      </c>
    </row>
    <row r="76" spans="2:34" x14ac:dyDescent="0.3">
      <c r="B76" s="16">
        <v>7.2</v>
      </c>
      <c r="C76" s="17" t="s">
        <v>39</v>
      </c>
      <c r="D76" s="39"/>
      <c r="E76" s="99"/>
      <c r="F76" s="100">
        <f>SUM(D76:E76)</f>
        <v>0</v>
      </c>
      <c r="G76" s="32"/>
      <c r="H76" s="39">
        <v>0</v>
      </c>
      <c r="I76" s="99"/>
      <c r="J76" s="100">
        <f>SUM(H76:I76)</f>
        <v>0</v>
      </c>
      <c r="K76" s="32"/>
      <c r="L76" s="39">
        <f>D76-H76</f>
        <v>0</v>
      </c>
      <c r="M76" s="100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226"/>
      <c r="E77" s="227"/>
      <c r="F77" s="228"/>
      <c r="G77" s="32"/>
      <c r="H77" s="226"/>
      <c r="I77" s="227"/>
      <c r="J77" s="228"/>
      <c r="K77" s="32"/>
      <c r="L77" s="226"/>
      <c r="M77" s="228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48">
        <f>SUM(D75:D76)</f>
        <v>29121</v>
      </c>
      <c r="E78" s="103">
        <f t="shared" ref="E78:F78" si="40">SUM(E75:E76)</f>
        <v>0</v>
      </c>
      <c r="F78" s="104">
        <f t="shared" si="40"/>
        <v>29121</v>
      </c>
      <c r="G78" s="32"/>
      <c r="H78" s="48">
        <f t="shared" ref="H78:J78" si="41">SUM(H75:H76)</f>
        <v>0</v>
      </c>
      <c r="I78" s="103">
        <f t="shared" si="41"/>
        <v>0</v>
      </c>
      <c r="J78" s="104">
        <f t="shared" si="41"/>
        <v>0</v>
      </c>
      <c r="K78" s="32"/>
      <c r="L78" s="48">
        <f t="shared" ref="L78:M78" si="42">SUM(L75:L76)</f>
        <v>29121</v>
      </c>
      <c r="M78" s="104">
        <f t="shared" si="42"/>
        <v>29121</v>
      </c>
      <c r="N78" s="32"/>
      <c r="O78" s="51">
        <f t="shared" ref="O78:AF78" si="43">SUM(O75:O76)</f>
        <v>0</v>
      </c>
      <c r="P78" s="49">
        <f t="shared" si="43"/>
        <v>0</v>
      </c>
      <c r="Q78" s="50">
        <f t="shared" si="43"/>
        <v>0</v>
      </c>
      <c r="R78" s="32"/>
      <c r="S78" s="49">
        <f t="shared" si="43"/>
        <v>0</v>
      </c>
      <c r="T78" s="49">
        <f t="shared" si="43"/>
        <v>0</v>
      </c>
      <c r="U78" s="49">
        <f t="shared" si="43"/>
        <v>0</v>
      </c>
      <c r="V78" s="49">
        <f t="shared" si="43"/>
        <v>0</v>
      </c>
      <c r="W78" s="49">
        <f t="shared" si="43"/>
        <v>0</v>
      </c>
      <c r="X78" s="49">
        <f t="shared" si="43"/>
        <v>0</v>
      </c>
      <c r="Y78" s="49">
        <f t="shared" si="43"/>
        <v>0</v>
      </c>
      <c r="Z78" s="32"/>
      <c r="AA78" s="49">
        <f t="shared" si="43"/>
        <v>0</v>
      </c>
      <c r="AB78" s="49">
        <f t="shared" si="43"/>
        <v>0</v>
      </c>
      <c r="AC78" s="49">
        <f t="shared" si="43"/>
        <v>0</v>
      </c>
      <c r="AD78" s="49">
        <f t="shared" si="43"/>
        <v>0</v>
      </c>
      <c r="AE78" s="49">
        <f t="shared" si="43"/>
        <v>0</v>
      </c>
      <c r="AF78" s="49">
        <f t="shared" si="43"/>
        <v>29121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96"/>
      <c r="F81" s="98">
        <f>SUM(D81:E81)</f>
        <v>0</v>
      </c>
      <c r="G81" s="32"/>
      <c r="H81" s="54">
        <v>0</v>
      </c>
      <c r="I81" s="96"/>
      <c r="J81" s="98">
        <f>SUM(H81:I81)</f>
        <v>0</v>
      </c>
      <c r="K81" s="32"/>
      <c r="L81" s="54">
        <f>D81-H81</f>
        <v>0</v>
      </c>
      <c r="M81" s="98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39"/>
      <c r="E82" s="99"/>
      <c r="F82" s="100">
        <f>SUM(D82:E82)</f>
        <v>0</v>
      </c>
      <c r="G82" s="32"/>
      <c r="H82" s="39">
        <v>0</v>
      </c>
      <c r="I82" s="99"/>
      <c r="J82" s="100">
        <f>SUM(H82:I82)</f>
        <v>0</v>
      </c>
      <c r="K82" s="32"/>
      <c r="L82" s="39">
        <f>D82-H82</f>
        <v>0</v>
      </c>
      <c r="M82" s="100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226"/>
      <c r="E83" s="227"/>
      <c r="F83" s="228"/>
      <c r="G83" s="32"/>
      <c r="H83" s="226"/>
      <c r="I83" s="227"/>
      <c r="J83" s="228"/>
      <c r="K83" s="32"/>
      <c r="L83" s="226"/>
      <c r="M83" s="228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48">
        <f>SUM(D81:D82)</f>
        <v>0</v>
      </c>
      <c r="E84" s="103">
        <f>SUM(E81:E82)</f>
        <v>0</v>
      </c>
      <c r="F84" s="104">
        <f>SUM(F81:F82)</f>
        <v>0</v>
      </c>
      <c r="G84" s="32"/>
      <c r="H84" s="48">
        <f>SUM(H81:H82)</f>
        <v>0</v>
      </c>
      <c r="I84" s="103">
        <f>SUM(I81:I82)</f>
        <v>0</v>
      </c>
      <c r="J84" s="104">
        <f>SUM(J81:J82)</f>
        <v>0</v>
      </c>
      <c r="K84" s="32"/>
      <c r="L84" s="48">
        <f>SUM(L81:L82)</f>
        <v>0</v>
      </c>
      <c r="M84" s="104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44">SUM(S81:S82)</f>
        <v>0</v>
      </c>
      <c r="T84" s="49">
        <f t="shared" si="44"/>
        <v>0</v>
      </c>
      <c r="U84" s="49">
        <f t="shared" si="44"/>
        <v>0</v>
      </c>
      <c r="V84" s="49">
        <f t="shared" si="44"/>
        <v>0</v>
      </c>
      <c r="W84" s="49">
        <f t="shared" si="44"/>
        <v>0</v>
      </c>
      <c r="X84" s="49">
        <f t="shared" si="44"/>
        <v>0</v>
      </c>
      <c r="Y84" s="49">
        <f t="shared" si="44"/>
        <v>0</v>
      </c>
      <c r="Z84" s="32"/>
      <c r="AA84" s="49">
        <f t="shared" ref="AA84:AF84" si="45">SUM(AA81:AA82)</f>
        <v>0</v>
      </c>
      <c r="AB84" s="49">
        <f t="shared" si="45"/>
        <v>0</v>
      </c>
      <c r="AC84" s="49">
        <f t="shared" si="45"/>
        <v>0</v>
      </c>
      <c r="AD84" s="49">
        <f t="shared" si="45"/>
        <v>0</v>
      </c>
      <c r="AE84" s="49">
        <f t="shared" si="45"/>
        <v>0</v>
      </c>
      <c r="AF84" s="49">
        <f t="shared" si="45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96"/>
      <c r="F87" s="98">
        <f>SUM(D87:E87)</f>
        <v>0</v>
      </c>
      <c r="G87" s="32"/>
      <c r="H87" s="54">
        <v>0</v>
      </c>
      <c r="I87" s="96"/>
      <c r="J87" s="98">
        <f>SUM(H87:I87)</f>
        <v>0</v>
      </c>
      <c r="K87" s="32"/>
      <c r="L87" s="54">
        <f>D87-H87</f>
        <v>0</v>
      </c>
      <c r="M87" s="98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39"/>
      <c r="E88" s="99"/>
      <c r="F88" s="100">
        <f>SUM(D88:E88)</f>
        <v>0</v>
      </c>
      <c r="G88" s="32"/>
      <c r="H88" s="39">
        <v>0</v>
      </c>
      <c r="I88" s="99"/>
      <c r="J88" s="100">
        <f>SUM(H88:I88)</f>
        <v>0</v>
      </c>
      <c r="K88" s="32"/>
      <c r="L88" s="39">
        <f>D88-H88</f>
        <v>0</v>
      </c>
      <c r="M88" s="100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226"/>
      <c r="E89" s="227"/>
      <c r="F89" s="228"/>
      <c r="G89" s="32"/>
      <c r="H89" s="226"/>
      <c r="I89" s="227"/>
      <c r="J89" s="228"/>
      <c r="K89" s="32"/>
      <c r="L89" s="226"/>
      <c r="M89" s="228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48">
        <f>SUM(D87:D88)</f>
        <v>0</v>
      </c>
      <c r="E90" s="103">
        <f>SUM(E87:E88)</f>
        <v>0</v>
      </c>
      <c r="F90" s="104">
        <f>SUM(F87:F88)</f>
        <v>0</v>
      </c>
      <c r="G90" s="32"/>
      <c r="H90" s="48">
        <f>SUM(H87:H88)</f>
        <v>0</v>
      </c>
      <c r="I90" s="103">
        <f>SUM(I87:I88)</f>
        <v>0</v>
      </c>
      <c r="J90" s="104">
        <f>SUM(J87:J88)</f>
        <v>0</v>
      </c>
      <c r="K90" s="32"/>
      <c r="L90" s="48">
        <f>SUM(L87:L88)</f>
        <v>0</v>
      </c>
      <c r="M90" s="104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46">SUM(S87:S88)</f>
        <v>0</v>
      </c>
      <c r="T90" s="49">
        <f t="shared" si="46"/>
        <v>0</v>
      </c>
      <c r="U90" s="49">
        <f t="shared" si="46"/>
        <v>0</v>
      </c>
      <c r="V90" s="49">
        <f t="shared" si="46"/>
        <v>0</v>
      </c>
      <c r="W90" s="49">
        <f t="shared" si="46"/>
        <v>0</v>
      </c>
      <c r="X90" s="49">
        <f t="shared" si="46"/>
        <v>0</v>
      </c>
      <c r="Y90" s="49">
        <f t="shared" si="46"/>
        <v>0</v>
      </c>
      <c r="Z90" s="32"/>
      <c r="AA90" s="49">
        <f t="shared" ref="AA90:AF90" si="47">SUM(AA87:AA88)</f>
        <v>0</v>
      </c>
      <c r="AB90" s="49">
        <f t="shared" si="47"/>
        <v>0</v>
      </c>
      <c r="AC90" s="49">
        <f t="shared" si="47"/>
        <v>0</v>
      </c>
      <c r="AD90" s="49">
        <f t="shared" si="47"/>
        <v>0</v>
      </c>
      <c r="AE90" s="49">
        <f t="shared" si="47"/>
        <v>0</v>
      </c>
      <c r="AF90" s="49">
        <f t="shared" si="47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54"/>
      <c r="E93" s="96"/>
      <c r="F93" s="98">
        <f>SUM(D93:E93)</f>
        <v>0</v>
      </c>
      <c r="G93" s="32"/>
      <c r="H93" s="54"/>
      <c r="I93" s="96"/>
      <c r="J93" s="98">
        <f>SUM(H93:I93)</f>
        <v>0</v>
      </c>
      <c r="K93" s="32"/>
      <c r="L93" s="54">
        <f>D93-H93</f>
        <v>0</v>
      </c>
      <c r="M93" s="98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39"/>
      <c r="E94" s="99"/>
      <c r="F94" s="100">
        <f>SUM(D94:E94)</f>
        <v>0</v>
      </c>
      <c r="G94" s="32"/>
      <c r="H94" s="39"/>
      <c r="I94" s="99"/>
      <c r="J94" s="100">
        <f>SUM(H94:I94)</f>
        <v>0</v>
      </c>
      <c r="K94" s="32"/>
      <c r="L94" s="39">
        <f>D94-H94</f>
        <v>0</v>
      </c>
      <c r="M94" s="100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4"/>
      <c r="E95" s="101"/>
      <c r="F95" s="102">
        <f>SUM(D95:E95)</f>
        <v>0</v>
      </c>
      <c r="G95" s="32"/>
      <c r="H95" s="44"/>
      <c r="I95" s="101"/>
      <c r="J95" s="102">
        <f>SUM(H95:I95)</f>
        <v>0</v>
      </c>
      <c r="K95" s="32"/>
      <c r="L95" s="44">
        <f>D95-H95</f>
        <v>0</v>
      </c>
      <c r="M95" s="102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226"/>
      <c r="E96" s="227"/>
      <c r="F96" s="228"/>
      <c r="G96" s="32"/>
      <c r="H96" s="226"/>
      <c r="I96" s="227"/>
      <c r="J96" s="228"/>
      <c r="K96" s="32"/>
      <c r="L96" s="226"/>
      <c r="M96" s="228"/>
      <c r="N96" s="32"/>
      <c r="O96" s="142"/>
      <c r="P96" s="143"/>
      <c r="Q96" s="14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48">
        <f>SUM(D93:D95)</f>
        <v>0</v>
      </c>
      <c r="E97" s="103">
        <f>SUM(E93:E95)</f>
        <v>0</v>
      </c>
      <c r="F97" s="104">
        <f>SUM(F93:F95)</f>
        <v>0</v>
      </c>
      <c r="G97" s="32"/>
      <c r="H97" s="48">
        <f>SUM(H93:H95)</f>
        <v>0</v>
      </c>
      <c r="I97" s="103">
        <f>SUM(I93:I95)</f>
        <v>0</v>
      </c>
      <c r="J97" s="104">
        <f>SUM(J93:J95)</f>
        <v>0</v>
      </c>
      <c r="K97" s="32"/>
      <c r="L97" s="48">
        <f>SUM(L93:L95)</f>
        <v>0</v>
      </c>
      <c r="M97" s="104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48">SUM(S93:S95)</f>
        <v>0</v>
      </c>
      <c r="T97" s="49">
        <f t="shared" si="48"/>
        <v>0</v>
      </c>
      <c r="U97" s="49">
        <f t="shared" si="48"/>
        <v>0</v>
      </c>
      <c r="V97" s="49">
        <f t="shared" si="48"/>
        <v>0</v>
      </c>
      <c r="W97" s="49">
        <f t="shared" si="48"/>
        <v>0</v>
      </c>
      <c r="X97" s="49">
        <f t="shared" si="48"/>
        <v>0</v>
      </c>
      <c r="Y97" s="49">
        <f t="shared" si="48"/>
        <v>0</v>
      </c>
      <c r="Z97" s="32"/>
      <c r="AA97" s="49">
        <f t="shared" ref="AA97:AF97" si="49">SUM(AA93:AA95)</f>
        <v>0</v>
      </c>
      <c r="AB97" s="49">
        <f t="shared" si="49"/>
        <v>0</v>
      </c>
      <c r="AC97" s="49">
        <f t="shared" si="49"/>
        <v>0</v>
      </c>
      <c r="AD97" s="49">
        <f t="shared" si="49"/>
        <v>0</v>
      </c>
      <c r="AE97" s="49">
        <f t="shared" si="49"/>
        <v>0</v>
      </c>
      <c r="AF97" s="49">
        <f t="shared" si="49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43" t="s">
        <v>81</v>
      </c>
      <c r="D100" s="174"/>
      <c r="E100" s="175"/>
      <c r="F100" s="176">
        <f>SUM(D100:E100)</f>
        <v>0</v>
      </c>
      <c r="G100" s="32"/>
      <c r="H100" s="174"/>
      <c r="I100" s="175"/>
      <c r="J100" s="176">
        <f>SUM(H100:I100)</f>
        <v>0</v>
      </c>
      <c r="K100" s="32"/>
      <c r="L100" s="174">
        <f>D100-H100</f>
        <v>0</v>
      </c>
      <c r="M100" s="175">
        <f>F100-J100</f>
        <v>0</v>
      </c>
      <c r="N100" s="176"/>
      <c r="O100" s="12"/>
      <c r="P100" s="13"/>
      <c r="Q100" s="14"/>
      <c r="R100" s="153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SUMIF(M100:M102,"&gt;0")</f>
        <v>0</v>
      </c>
    </row>
    <row r="101" spans="2:34" x14ac:dyDescent="0.3">
      <c r="B101" s="16">
        <v>16.2</v>
      </c>
      <c r="C101" s="38" t="s">
        <v>113</v>
      </c>
      <c r="D101" s="183"/>
      <c r="E101" s="184"/>
      <c r="F101" s="185"/>
      <c r="G101" s="32"/>
      <c r="H101" s="183"/>
      <c r="I101" s="184"/>
      <c r="J101" s="185"/>
      <c r="K101" s="32"/>
      <c r="L101" s="183"/>
      <c r="M101" s="184"/>
      <c r="N101" s="185"/>
      <c r="O101" s="18"/>
      <c r="P101" s="19"/>
      <c r="Q101" s="20"/>
      <c r="R101" s="153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/>
    </row>
    <row r="102" spans="2:34" x14ac:dyDescent="0.3">
      <c r="B102" s="10">
        <v>16.3</v>
      </c>
      <c r="C102" s="43" t="s">
        <v>39</v>
      </c>
      <c r="D102" s="177"/>
      <c r="E102" s="178"/>
      <c r="F102" s="179">
        <f>SUM(D102:E102)</f>
        <v>0</v>
      </c>
      <c r="G102" s="32"/>
      <c r="H102" s="177"/>
      <c r="I102" s="178"/>
      <c r="J102" s="179">
        <f>SUM(H102:I102)</f>
        <v>0</v>
      </c>
      <c r="K102" s="32"/>
      <c r="L102" s="177">
        <f>D102-H102</f>
        <v>0</v>
      </c>
      <c r="M102" s="178">
        <f>F102-J102</f>
        <v>0</v>
      </c>
      <c r="N102" s="179"/>
      <c r="O102" s="148"/>
      <c r="P102" s="149"/>
      <c r="Q102" s="150"/>
      <c r="R102" s="168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  <c r="AH102" s="15">
        <f>SUMIF(M100:M102,"&lt;0")</f>
        <v>0</v>
      </c>
    </row>
    <row r="103" spans="2:34" ht="15" thickBot="1" x14ac:dyDescent="0.35">
      <c r="B103" s="186" t="s">
        <v>40</v>
      </c>
      <c r="C103" s="187"/>
      <c r="D103" s="48">
        <f>SUM(D100:D102)</f>
        <v>0</v>
      </c>
      <c r="E103" s="103">
        <f>SUM(E100:E102)</f>
        <v>0</v>
      </c>
      <c r="F103" s="104">
        <f>SUM(F100:F102)</f>
        <v>0</v>
      </c>
      <c r="G103" s="32"/>
      <c r="H103" s="48">
        <f>SUM(H100:H102)</f>
        <v>0</v>
      </c>
      <c r="I103" s="103">
        <f>SUM(I100:I102)</f>
        <v>0</v>
      </c>
      <c r="J103" s="104">
        <f>SUM(J100:J102)</f>
        <v>0</v>
      </c>
      <c r="K103" s="32"/>
      <c r="L103" s="48">
        <f>SUM(L100:L102)</f>
        <v>0</v>
      </c>
      <c r="M103" s="104">
        <f>SUM(M100:M102)</f>
        <v>0</v>
      </c>
      <c r="N103" s="32"/>
      <c r="O103" s="27">
        <f>SUM(O100:O101)</f>
        <v>0</v>
      </c>
      <c r="P103" s="28">
        <f>SUM(P100:P101)</f>
        <v>0</v>
      </c>
      <c r="Q103" s="29">
        <f>SUM(Q100:Q101)</f>
        <v>0</v>
      </c>
      <c r="R103" s="153"/>
      <c r="S103" s="28">
        <f t="shared" ref="S103:Y103" si="50">SUM(S100:S101)</f>
        <v>0</v>
      </c>
      <c r="T103" s="28">
        <f t="shared" si="50"/>
        <v>0</v>
      </c>
      <c r="U103" s="28">
        <f t="shared" si="50"/>
        <v>0</v>
      </c>
      <c r="V103" s="28">
        <f t="shared" si="50"/>
        <v>0</v>
      </c>
      <c r="W103" s="28">
        <f t="shared" si="50"/>
        <v>0</v>
      </c>
      <c r="X103" s="28">
        <f t="shared" si="50"/>
        <v>0</v>
      </c>
      <c r="Y103" s="28">
        <f t="shared" si="50"/>
        <v>0</v>
      </c>
      <c r="Z103" s="32"/>
      <c r="AA103" s="28">
        <f t="shared" ref="AA103:AF103" si="51">SUM(AA100:AA101)</f>
        <v>0</v>
      </c>
      <c r="AB103" s="28">
        <f t="shared" si="51"/>
        <v>0</v>
      </c>
      <c r="AC103" s="28">
        <f t="shared" si="51"/>
        <v>0</v>
      </c>
      <c r="AD103" s="28">
        <f t="shared" si="51"/>
        <v>0</v>
      </c>
      <c r="AE103" s="28">
        <f t="shared" si="51"/>
        <v>0</v>
      </c>
      <c r="AF103" s="28">
        <f t="shared" si="51"/>
        <v>0</v>
      </c>
    </row>
    <row r="104" spans="2:34" ht="15" thickBot="1" x14ac:dyDescent="0.35">
      <c r="B104" s="59"/>
      <c r="C104" s="59"/>
      <c r="D104" s="105"/>
      <c r="E104" s="105"/>
      <c r="F104" s="105"/>
      <c r="G104" s="32"/>
      <c r="H104" s="105"/>
      <c r="I104" s="105"/>
      <c r="J104" s="105"/>
      <c r="K104" s="32"/>
      <c r="L104" s="105"/>
      <c r="M104" s="105"/>
      <c r="N104" s="32"/>
      <c r="O104" s="126"/>
      <c r="P104" s="126"/>
      <c r="Q104" s="126"/>
      <c r="R104" s="153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96"/>
      <c r="F106" s="98">
        <f>SUM(D106:E106)</f>
        <v>0</v>
      </c>
      <c r="G106" s="32"/>
      <c r="H106" s="54"/>
      <c r="I106" s="96"/>
      <c r="J106" s="98">
        <f>SUM(H106:I106)</f>
        <v>0</v>
      </c>
      <c r="K106" s="32"/>
      <c r="L106" s="54">
        <f>D106-H106</f>
        <v>0</v>
      </c>
      <c r="M106" s="98">
        <f>F106-J106</f>
        <v>0</v>
      </c>
      <c r="N106" s="32"/>
      <c r="O106" s="12"/>
      <c r="P106" s="13"/>
      <c r="Q106" s="14"/>
      <c r="R106" s="153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226"/>
      <c r="E107" s="227"/>
      <c r="F107" s="228"/>
      <c r="G107" s="32"/>
      <c r="H107" s="226"/>
      <c r="I107" s="227"/>
      <c r="J107" s="228"/>
      <c r="K107" s="32"/>
      <c r="L107" s="226"/>
      <c r="M107" s="228"/>
      <c r="N107" s="32"/>
      <c r="O107" s="148"/>
      <c r="P107" s="149"/>
      <c r="Q107" s="150"/>
      <c r="R107" s="168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48">
        <f>SUM(D106:D106)</f>
        <v>0</v>
      </c>
      <c r="E108" s="103">
        <f>SUM(E106:E106)</f>
        <v>0</v>
      </c>
      <c r="F108" s="104">
        <f>SUM(F106:F106)</f>
        <v>0</v>
      </c>
      <c r="G108" s="32"/>
      <c r="H108" s="48">
        <f>SUM(H106:H106)</f>
        <v>0</v>
      </c>
      <c r="I108" s="103">
        <f>SUM(I106:I106)</f>
        <v>0</v>
      </c>
      <c r="J108" s="104">
        <f>SUM(J106:J106)</f>
        <v>0</v>
      </c>
      <c r="K108" s="32"/>
      <c r="L108" s="48">
        <f>SUM(L106:L106)</f>
        <v>0</v>
      </c>
      <c r="M108" s="104">
        <f>SUM(M106:M106)</f>
        <v>0</v>
      </c>
      <c r="N108" s="32"/>
      <c r="O108" s="27">
        <f>SUM(O106:O106)</f>
        <v>0</v>
      </c>
      <c r="P108" s="28">
        <f>SUM(P106:P106)</f>
        <v>0</v>
      </c>
      <c r="Q108" s="29">
        <f>SUM(Q106:Q106)</f>
        <v>0</v>
      </c>
      <c r="R108" s="153"/>
      <c r="S108" s="28">
        <f t="shared" ref="S108:Y108" si="52">SUM(S106:S106)</f>
        <v>0</v>
      </c>
      <c r="T108" s="28">
        <f t="shared" si="52"/>
        <v>0</v>
      </c>
      <c r="U108" s="28">
        <f t="shared" si="52"/>
        <v>0</v>
      </c>
      <c r="V108" s="28">
        <f t="shared" si="52"/>
        <v>0</v>
      </c>
      <c r="W108" s="28">
        <f t="shared" si="52"/>
        <v>0</v>
      </c>
      <c r="X108" s="28">
        <f t="shared" si="52"/>
        <v>0</v>
      </c>
      <c r="Y108" s="28">
        <f t="shared" si="52"/>
        <v>0</v>
      </c>
      <c r="Z108" s="32"/>
      <c r="AA108" s="28">
        <f t="shared" ref="AA108:AF108" si="53">SUM(AA106:AA106)</f>
        <v>0</v>
      </c>
      <c r="AB108" s="28">
        <f t="shared" si="53"/>
        <v>0</v>
      </c>
      <c r="AC108" s="28">
        <f t="shared" si="53"/>
        <v>0</v>
      </c>
      <c r="AD108" s="28">
        <f t="shared" si="53"/>
        <v>0</v>
      </c>
      <c r="AE108" s="28">
        <f t="shared" si="53"/>
        <v>0</v>
      </c>
      <c r="AF108" s="28">
        <f t="shared" si="53"/>
        <v>0</v>
      </c>
    </row>
    <row r="109" spans="2:34" ht="15" thickBot="1" x14ac:dyDescent="0.35">
      <c r="B109" s="61"/>
      <c r="C109" s="62"/>
      <c r="D109" s="106"/>
      <c r="E109" s="112"/>
      <c r="F109" s="109"/>
      <c r="G109" s="32"/>
      <c r="H109" s="106"/>
      <c r="I109" s="112"/>
      <c r="J109" s="109"/>
      <c r="K109" s="32"/>
      <c r="L109" s="106"/>
      <c r="M109" s="109"/>
      <c r="N109" s="32"/>
      <c r="O109" s="127"/>
      <c r="P109" s="128"/>
      <c r="Q109" s="129"/>
      <c r="R109" s="153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198279</v>
      </c>
      <c r="E110" s="66">
        <f>SUM(E28,E42,E50,E58,E66,E72,E78,E90,E97,E103,E84,E108)</f>
        <v>0</v>
      </c>
      <c r="F110" s="66">
        <f>SUM(F28,F42,F50,F58,F66,F72,F78,F90,F97,F103,F84,F108)</f>
        <v>198279</v>
      </c>
      <c r="G110" s="32"/>
      <c r="H110" s="66">
        <f>SUM(H28,H42,H50,H58,H66,H72,H78,H90,H97,H103,H84,H108)</f>
        <v>0</v>
      </c>
      <c r="I110" s="66">
        <f>SUM(I28,I42,I50,I58,I66,I72,I78,I90,I97,I103,I84,I108)</f>
        <v>0</v>
      </c>
      <c r="J110" s="66">
        <f>SUM(J28,J42,J50,J58,J66,J72,J78,J90,J97,J103,J84,J108)</f>
        <v>0</v>
      </c>
      <c r="K110" s="32"/>
      <c r="L110" s="66">
        <f>SUM(L28,L42,L50,L58,L66,L72,L78,L90,L97,L103,L84,L108)</f>
        <v>198279</v>
      </c>
      <c r="M110" s="66">
        <f>SUM(M28,M42,M50,M58,M66,M72,M78,M90,M97,M103,M84,M108)</f>
        <v>198279</v>
      </c>
      <c r="N110" s="32"/>
      <c r="O110" s="131">
        <f>SUM(O28,O42,O50,O58,O66,O72,O78,O90,O97,O103,O84,O108)</f>
        <v>0</v>
      </c>
      <c r="P110" s="131">
        <f>SUM(P28,P42,P50,P58,P66,P72,P78,P90,P97,P103,P84,P108)</f>
        <v>0</v>
      </c>
      <c r="Q110" s="131">
        <f>SUM(Q28,Q42,Q50,Q58,Q66,Q72,Q78,Q90,Q97,Q103,Q84,Q108)</f>
        <v>0</v>
      </c>
      <c r="R110" s="169"/>
      <c r="S110" s="131">
        <f t="shared" ref="S110:Y110" si="54">SUM(S28,S42,S50,S58,S66,S72,S78,S90,S97,S103,S84,S108)</f>
        <v>0</v>
      </c>
      <c r="T110" s="131">
        <f t="shared" si="54"/>
        <v>0</v>
      </c>
      <c r="U110" s="131">
        <f t="shared" si="54"/>
        <v>0</v>
      </c>
      <c r="V110" s="131">
        <f t="shared" si="54"/>
        <v>0</v>
      </c>
      <c r="W110" s="131">
        <f t="shared" si="54"/>
        <v>0</v>
      </c>
      <c r="X110" s="131">
        <f t="shared" si="54"/>
        <v>0</v>
      </c>
      <c r="Y110" s="131">
        <f t="shared" si="54"/>
        <v>0</v>
      </c>
      <c r="Z110" s="161"/>
      <c r="AA110" s="131">
        <f t="shared" ref="AA110:AF110" si="55">SUM(AA28,AA42,AA50,AA58,AA66,AA72,AA78,AA90,AA97,AA103,AA84,AA108)</f>
        <v>0</v>
      </c>
      <c r="AB110" s="131">
        <f t="shared" si="55"/>
        <v>0</v>
      </c>
      <c r="AC110" s="131">
        <f t="shared" si="55"/>
        <v>0</v>
      </c>
      <c r="AD110" s="131">
        <f t="shared" si="55"/>
        <v>0</v>
      </c>
      <c r="AE110" s="131">
        <f t="shared" si="55"/>
        <v>0</v>
      </c>
      <c r="AF110" s="131">
        <f t="shared" si="55"/>
        <v>198279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4.85" customHeight="1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116">
        <v>0</v>
      </c>
      <c r="I114" s="117"/>
      <c r="J114" s="118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119">
        <v>0</v>
      </c>
      <c r="I115" s="120"/>
      <c r="J115" s="121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116">
        <v>0</v>
      </c>
      <c r="I117" s="117"/>
      <c r="J117" s="118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119">
        <v>0</v>
      </c>
      <c r="I118" s="120"/>
      <c r="J118" s="121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122">
        <v>0</v>
      </c>
      <c r="I120" s="123"/>
      <c r="J120" s="124"/>
    </row>
  </sheetData>
  <mergeCells count="97">
    <mergeCell ref="E2:I2"/>
    <mergeCell ref="E3:I3"/>
    <mergeCell ref="D5:F5"/>
    <mergeCell ref="H5:J5"/>
    <mergeCell ref="L5:M5"/>
    <mergeCell ref="W6:W7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O5:Q5"/>
    <mergeCell ref="Q6:Q7"/>
    <mergeCell ref="S6:S7"/>
    <mergeCell ref="T6:T7"/>
    <mergeCell ref="U6:U7"/>
    <mergeCell ref="V6:V7"/>
    <mergeCell ref="B52:C52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B28:C28"/>
    <mergeCell ref="B30:C30"/>
    <mergeCell ref="B42:C42"/>
    <mergeCell ref="B44:C44"/>
    <mergeCell ref="B50:C50"/>
    <mergeCell ref="B58:C58"/>
    <mergeCell ref="B60:C60"/>
    <mergeCell ref="B65:C65"/>
    <mergeCell ref="D65:F65"/>
    <mergeCell ref="H65:J65"/>
    <mergeCell ref="O65:Q65"/>
    <mergeCell ref="B66:C66"/>
    <mergeCell ref="B68:C68"/>
    <mergeCell ref="B71:C71"/>
    <mergeCell ref="D71:F71"/>
    <mergeCell ref="H71:J71"/>
    <mergeCell ref="L71:M71"/>
    <mergeCell ref="O71:Q71"/>
    <mergeCell ref="L65:M65"/>
    <mergeCell ref="B72:C72"/>
    <mergeCell ref="B74:C74"/>
    <mergeCell ref="B77:C77"/>
    <mergeCell ref="D77:F77"/>
    <mergeCell ref="H77:J77"/>
    <mergeCell ref="O77:Q77"/>
    <mergeCell ref="B78:C78"/>
    <mergeCell ref="B80:C80"/>
    <mergeCell ref="B83:C83"/>
    <mergeCell ref="D83:F83"/>
    <mergeCell ref="H83:J83"/>
    <mergeCell ref="L83:M83"/>
    <mergeCell ref="O83:Q83"/>
    <mergeCell ref="L77:M77"/>
    <mergeCell ref="B84:C84"/>
    <mergeCell ref="B86:C86"/>
    <mergeCell ref="B89:C89"/>
    <mergeCell ref="D89:F89"/>
    <mergeCell ref="H89:J89"/>
    <mergeCell ref="O89:Q89"/>
    <mergeCell ref="B90:C90"/>
    <mergeCell ref="B92:C92"/>
    <mergeCell ref="B96:C96"/>
    <mergeCell ref="D96:F96"/>
    <mergeCell ref="H96:J96"/>
    <mergeCell ref="L96:M96"/>
    <mergeCell ref="L89:M89"/>
    <mergeCell ref="B97:C97"/>
    <mergeCell ref="B99:C99"/>
    <mergeCell ref="B103:C103"/>
    <mergeCell ref="B105:C105"/>
    <mergeCell ref="B107:C107"/>
    <mergeCell ref="B119:C119"/>
    <mergeCell ref="H107:J107"/>
    <mergeCell ref="L107:M107"/>
    <mergeCell ref="B108:C108"/>
    <mergeCell ref="B110:C110"/>
    <mergeCell ref="B113:C113"/>
    <mergeCell ref="B116:C116"/>
    <mergeCell ref="D107:F10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14D15-85AE-44C3-A3B7-56410B429BD1}">
  <sheetPr>
    <tabColor theme="0"/>
  </sheetPr>
  <dimension ref="B1:AH120"/>
  <sheetViews>
    <sheetView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118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0</v>
      </c>
      <c r="E28" s="28">
        <f>SUM(E11:E26)</f>
        <v>0</v>
      </c>
      <c r="F28" s="29">
        <f>SUM(F11:F26)</f>
        <v>0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0</v>
      </c>
      <c r="M28" s="29">
        <f>SUM(M11:M26)</f>
        <v>0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80063348</v>
      </c>
    </row>
    <row r="32" spans="2:34" x14ac:dyDescent="0.3">
      <c r="B32" s="16">
        <v>2.2999999999999998</v>
      </c>
      <c r="C32" s="38" t="s">
        <v>43</v>
      </c>
      <c r="D32" s="39">
        <v>55963751</v>
      </c>
      <c r="E32" s="40"/>
      <c r="F32" s="20">
        <f t="shared" si="6"/>
        <v>55963751</v>
      </c>
      <c r="G32" s="32"/>
      <c r="H32" s="41"/>
      <c r="I32" s="40"/>
      <c r="J32" s="20">
        <f t="shared" si="7"/>
        <v>0</v>
      </c>
      <c r="K32" s="32"/>
      <c r="L32" s="41">
        <f t="shared" si="8"/>
        <v>55963751</v>
      </c>
      <c r="M32" s="42">
        <f t="shared" si="9"/>
        <v>55963751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>
        <f>M32</f>
        <v>55963751</v>
      </c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>
        <v>23411897</v>
      </c>
      <c r="E33" s="45"/>
      <c r="F33" s="23">
        <f t="shared" si="6"/>
        <v>23411897</v>
      </c>
      <c r="G33" s="32"/>
      <c r="H33" s="46"/>
      <c r="I33" s="45"/>
      <c r="J33" s="23">
        <f t="shared" si="7"/>
        <v>0</v>
      </c>
      <c r="K33" s="32"/>
      <c r="L33" s="46">
        <f t="shared" si="8"/>
        <v>23411897</v>
      </c>
      <c r="M33" s="47">
        <f t="shared" si="9"/>
        <v>23411897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>
        <f>M33</f>
        <v>23411897</v>
      </c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29000</v>
      </c>
      <c r="E34" s="40"/>
      <c r="F34" s="20">
        <f t="shared" si="6"/>
        <v>29000</v>
      </c>
      <c r="G34" s="32"/>
      <c r="H34" s="39"/>
      <c r="I34" s="40"/>
      <c r="J34" s="20">
        <f t="shared" si="7"/>
        <v>0</v>
      </c>
      <c r="K34" s="32"/>
      <c r="L34" s="41">
        <f t="shared" si="8"/>
        <v>29000</v>
      </c>
      <c r="M34" s="42">
        <f t="shared" si="9"/>
        <v>29000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>
        <f>M34</f>
        <v>29000</v>
      </c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>
        <v>258700</v>
      </c>
      <c r="E36" s="40"/>
      <c r="F36" s="20">
        <f t="shared" si="6"/>
        <v>258700</v>
      </c>
      <c r="G36" s="32"/>
      <c r="H36" s="39"/>
      <c r="I36" s="40"/>
      <c r="J36" s="20">
        <f t="shared" si="7"/>
        <v>0</v>
      </c>
      <c r="K36" s="32"/>
      <c r="L36" s="41">
        <f t="shared" si="8"/>
        <v>258700</v>
      </c>
      <c r="M36" s="42">
        <f t="shared" si="9"/>
        <v>258700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>
        <f>M36</f>
        <v>258700</v>
      </c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>
        <v>400000</v>
      </c>
      <c r="E38" s="40"/>
      <c r="F38" s="20">
        <f t="shared" si="6"/>
        <v>400000</v>
      </c>
      <c r="G38" s="32"/>
      <c r="H38" s="41"/>
      <c r="I38" s="40"/>
      <c r="J38" s="20">
        <f t="shared" si="7"/>
        <v>0</v>
      </c>
      <c r="K38" s="32"/>
      <c r="L38" s="41">
        <f t="shared" si="8"/>
        <v>400000</v>
      </c>
      <c r="M38" s="42">
        <f t="shared" si="9"/>
        <v>400000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>
        <f>M38</f>
        <v>400000</v>
      </c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80063348</v>
      </c>
      <c r="E42" s="49">
        <f>SUM(E31:E41)</f>
        <v>0</v>
      </c>
      <c r="F42" s="50">
        <f>SUM(F31:F41)</f>
        <v>80063348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80063348</v>
      </c>
      <c r="M42" s="50">
        <f>SUM(M31:M41)</f>
        <v>80063348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80063348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11440922</v>
      </c>
      <c r="E45" s="55"/>
      <c r="F45" s="14">
        <f>SUM(D45:E45)</f>
        <v>11440922</v>
      </c>
      <c r="G45" s="32"/>
      <c r="H45" s="54"/>
      <c r="I45" s="36"/>
      <c r="J45" s="14">
        <f>SUM(H45:I45)</f>
        <v>0</v>
      </c>
      <c r="K45" s="32"/>
      <c r="L45" s="35">
        <f>D45-H45</f>
        <v>11440922</v>
      </c>
      <c r="M45" s="37">
        <f>F45-J45</f>
        <v>11440922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>
        <f>M45</f>
        <v>11440922</v>
      </c>
      <c r="AB45" s="36"/>
      <c r="AC45" s="36"/>
      <c r="AD45" s="36"/>
      <c r="AE45" s="36"/>
      <c r="AF45" s="37"/>
      <c r="AH45" s="15">
        <f>SUMIF(M45:M49,"&gt;0")</f>
        <v>16972979</v>
      </c>
    </row>
    <row r="46" spans="2:34" x14ac:dyDescent="0.3">
      <c r="B46" s="16">
        <v>3.2</v>
      </c>
      <c r="C46" s="38" t="s">
        <v>58</v>
      </c>
      <c r="D46" s="41">
        <v>4895057</v>
      </c>
      <c r="E46" s="40"/>
      <c r="F46" s="20">
        <f>SUM(D46:E46)</f>
        <v>4895057</v>
      </c>
      <c r="G46" s="32"/>
      <c r="H46" s="41"/>
      <c r="I46" s="40"/>
      <c r="J46" s="20">
        <f>SUM(H46:I46)</f>
        <v>0</v>
      </c>
      <c r="K46" s="32"/>
      <c r="L46" s="41">
        <f>D46-H46</f>
        <v>4895057</v>
      </c>
      <c r="M46" s="42">
        <f>F46-J46</f>
        <v>4895057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>
        <f>M46</f>
        <v>4895057</v>
      </c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>
        <v>0</v>
      </c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>
        <v>637000</v>
      </c>
      <c r="E48" s="40"/>
      <c r="F48" s="20">
        <f>SUM(D48:E48)</f>
        <v>637000</v>
      </c>
      <c r="G48" s="32"/>
      <c r="H48" s="39"/>
      <c r="I48" s="40"/>
      <c r="J48" s="20">
        <f>SUM(H48:I48)</f>
        <v>0</v>
      </c>
      <c r="K48" s="32"/>
      <c r="L48" s="41">
        <f>D48-H48</f>
        <v>637000</v>
      </c>
      <c r="M48" s="42">
        <f>F48-J48</f>
        <v>637000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>
        <f>M48</f>
        <v>637000</v>
      </c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16972979</v>
      </c>
      <c r="E50" s="49">
        <f>SUM(E45:E49)</f>
        <v>0</v>
      </c>
      <c r="F50" s="50">
        <f>SUM(F45:F49)</f>
        <v>16972979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16972979</v>
      </c>
      <c r="M50" s="50">
        <f>SUM(M45:M49)</f>
        <v>16972979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16972979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55"/>
      <c r="F75" s="14">
        <f>SUM(D75:E75)</f>
        <v>0</v>
      </c>
      <c r="G75" s="32"/>
      <c r="H75" s="54"/>
      <c r="I75" s="36"/>
      <c r="J75" s="14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>SUM(E75:E76)</f>
        <v>0</v>
      </c>
      <c r="F78" s="50">
        <f>SUM(F75:F76)</f>
        <v>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0</v>
      </c>
      <c r="M78" s="50">
        <f>SUM(M75:M76)</f>
        <v>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97036327</v>
      </c>
      <c r="E110" s="66">
        <f t="shared" ref="E110:AF110" si="32">SUM(E28,E42,E50,E58,E66,E72,E78,E90,E97,E103,E84,E108)</f>
        <v>0</v>
      </c>
      <c r="F110" s="66">
        <f t="shared" si="32"/>
        <v>97036327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97036327</v>
      </c>
      <c r="M110" s="66">
        <f t="shared" si="32"/>
        <v>97036327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97036327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AE8DE-1C60-4A61-AAD6-E7DDE7351C15}">
  <sheetPr>
    <tabColor theme="0"/>
  </sheetPr>
  <dimension ref="B1:AH120"/>
  <sheetViews>
    <sheetView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119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63930480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>
        <v>51728426</v>
      </c>
      <c r="E14" s="19"/>
      <c r="F14" s="20">
        <f t="shared" si="0"/>
        <v>51728426</v>
      </c>
      <c r="G14" s="15"/>
      <c r="H14" s="18"/>
      <c r="I14" s="19"/>
      <c r="J14" s="20">
        <f t="shared" si="1"/>
        <v>0</v>
      </c>
      <c r="K14" s="15"/>
      <c r="L14" s="18">
        <f t="shared" si="2"/>
        <v>51728426</v>
      </c>
      <c r="M14" s="20">
        <f t="shared" si="3"/>
        <v>51728426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>
        <f>M14</f>
        <v>51728426</v>
      </c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10209389</v>
      </c>
      <c r="E20" s="24"/>
      <c r="F20" s="20">
        <f t="shared" si="0"/>
        <v>10209389</v>
      </c>
      <c r="G20" s="15"/>
      <c r="H20" s="18"/>
      <c r="I20" s="19"/>
      <c r="J20" s="20">
        <f t="shared" si="1"/>
        <v>0</v>
      </c>
      <c r="K20" s="15"/>
      <c r="L20" s="18">
        <f t="shared" si="2"/>
        <v>10209389</v>
      </c>
      <c r="M20" s="20">
        <f t="shared" si="3"/>
        <v>10209389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>
        <f>M20</f>
        <v>10209389</v>
      </c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>
        <v>1990165</v>
      </c>
      <c r="E21" s="22"/>
      <c r="F21" s="23">
        <f t="shared" si="0"/>
        <v>1990165</v>
      </c>
      <c r="G21" s="15"/>
      <c r="H21" s="21"/>
      <c r="I21" s="22"/>
      <c r="J21" s="23">
        <f t="shared" si="1"/>
        <v>0</v>
      </c>
      <c r="K21" s="15"/>
      <c r="L21" s="21">
        <f t="shared" si="2"/>
        <v>1990165</v>
      </c>
      <c r="M21" s="23">
        <f t="shared" si="3"/>
        <v>1990165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>
        <f>M21</f>
        <v>1990165</v>
      </c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>
        <v>2500</v>
      </c>
      <c r="E26" s="19"/>
      <c r="F26" s="20">
        <f t="shared" si="0"/>
        <v>2500</v>
      </c>
      <c r="G26" s="15"/>
      <c r="H26" s="18"/>
      <c r="I26" s="19"/>
      <c r="J26" s="20">
        <f t="shared" si="1"/>
        <v>0</v>
      </c>
      <c r="K26" s="15"/>
      <c r="L26" s="18">
        <f t="shared" si="2"/>
        <v>2500</v>
      </c>
      <c r="M26" s="20">
        <f t="shared" si="3"/>
        <v>2500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>
        <f>M26</f>
        <v>2500</v>
      </c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63930480</v>
      </c>
      <c r="E28" s="28">
        <f>SUM(E11:E26)</f>
        <v>0</v>
      </c>
      <c r="F28" s="29">
        <f>SUM(F11:F26)</f>
        <v>63930480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63930480</v>
      </c>
      <c r="M28" s="29">
        <f>SUM(M11:M26)</f>
        <v>63930480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63930480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15475182</v>
      </c>
    </row>
    <row r="32" spans="2:34" x14ac:dyDescent="0.3">
      <c r="B32" s="16">
        <v>2.2999999999999998</v>
      </c>
      <c r="C32" s="38" t="s">
        <v>43</v>
      </c>
      <c r="D32" s="39">
        <v>15472704</v>
      </c>
      <c r="E32" s="40"/>
      <c r="F32" s="20">
        <f t="shared" si="6"/>
        <v>15472704</v>
      </c>
      <c r="G32" s="32"/>
      <c r="H32" s="41"/>
      <c r="I32" s="40"/>
      <c r="J32" s="20">
        <f t="shared" si="7"/>
        <v>0</v>
      </c>
      <c r="K32" s="32"/>
      <c r="L32" s="41">
        <f t="shared" si="8"/>
        <v>15472704</v>
      </c>
      <c r="M32" s="42">
        <f t="shared" si="9"/>
        <v>15472704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>
        <f>M32</f>
        <v>15472704</v>
      </c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>
        <v>2478</v>
      </c>
      <c r="E33" s="45"/>
      <c r="F33" s="23">
        <f t="shared" si="6"/>
        <v>2478</v>
      </c>
      <c r="G33" s="32"/>
      <c r="H33" s="46"/>
      <c r="I33" s="45"/>
      <c r="J33" s="23">
        <f t="shared" si="7"/>
        <v>0</v>
      </c>
      <c r="K33" s="32"/>
      <c r="L33" s="46">
        <f t="shared" si="8"/>
        <v>2478</v>
      </c>
      <c r="M33" s="47">
        <f t="shared" si="9"/>
        <v>2478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>
        <f>M33</f>
        <v>2478</v>
      </c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40"/>
      <c r="F34" s="20">
        <f t="shared" si="6"/>
        <v>0</v>
      </c>
      <c r="G34" s="32"/>
      <c r="H34" s="39"/>
      <c r="I34" s="40"/>
      <c r="J34" s="20">
        <f t="shared" si="7"/>
        <v>0</v>
      </c>
      <c r="K34" s="32"/>
      <c r="L34" s="41">
        <f t="shared" si="8"/>
        <v>0</v>
      </c>
      <c r="M34" s="42">
        <f t="shared" si="9"/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si="6"/>
        <v>0</v>
      </c>
      <c r="G36" s="32"/>
      <c r="H36" s="39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15475182</v>
      </c>
      <c r="E42" s="49">
        <f>SUM(E31:E41)</f>
        <v>0</v>
      </c>
      <c r="F42" s="50">
        <f>SUM(F31:F41)</f>
        <v>15475182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15475182</v>
      </c>
      <c r="M42" s="50">
        <f>SUM(M31:M41)</f>
        <v>15475182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15475182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>
        <f>M45</f>
        <v>0</v>
      </c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55"/>
      <c r="F75" s="14">
        <f>SUM(D75:E75)</f>
        <v>0</v>
      </c>
      <c r="G75" s="32"/>
      <c r="H75" s="54"/>
      <c r="I75" s="36"/>
      <c r="J75" s="14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>SUM(E75:E76)</f>
        <v>0</v>
      </c>
      <c r="F78" s="50">
        <f>SUM(F75:F76)</f>
        <v>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0</v>
      </c>
      <c r="M78" s="50">
        <f>SUM(M75:M76)</f>
        <v>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79405662</v>
      </c>
      <c r="E110" s="66">
        <f t="shared" ref="E110:AF110" si="32">SUM(E28,E42,E50,E58,E66,E72,E78,E90,E97,E103,E84,E108)</f>
        <v>0</v>
      </c>
      <c r="F110" s="66">
        <f t="shared" si="32"/>
        <v>79405662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79405662</v>
      </c>
      <c r="M110" s="66">
        <f t="shared" si="32"/>
        <v>79405662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79405662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0432B-4825-402E-A873-DCD94A9F1849}">
  <sheetPr>
    <tabColor theme="0"/>
  </sheetPr>
  <dimension ref="B1:AH120"/>
  <sheetViews>
    <sheetView topLeftCell="X9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120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110088437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>
        <v>5041939</v>
      </c>
      <c r="I12" s="19"/>
      <c r="J12" s="20">
        <f t="shared" si="1"/>
        <v>5041939</v>
      </c>
      <c r="K12" s="15"/>
      <c r="L12" s="18">
        <f t="shared" si="2"/>
        <v>-5041939</v>
      </c>
      <c r="M12" s="20">
        <f t="shared" si="3"/>
        <v>-5041939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>
        <f>M12</f>
        <v>-5041939</v>
      </c>
      <c r="AE12" s="19"/>
      <c r="AF12" s="20"/>
      <c r="AH12" s="15">
        <f>SUMIF(M11:M26,"&lt;0")</f>
        <v>-7807959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>
        <v>2766020</v>
      </c>
      <c r="I13" s="22"/>
      <c r="J13" s="23">
        <f t="shared" si="1"/>
        <v>2766020</v>
      </c>
      <c r="K13" s="15"/>
      <c r="L13" s="21">
        <f t="shared" si="2"/>
        <v>-2766020</v>
      </c>
      <c r="M13" s="23">
        <f t="shared" si="3"/>
        <v>-2766020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>
        <f>M13</f>
        <v>-2766020</v>
      </c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0</v>
      </c>
      <c r="E28" s="28">
        <f>SUM(E11:E26)</f>
        <v>0</v>
      </c>
      <c r="F28" s="29">
        <f>SUM(F11:F26)</f>
        <v>0</v>
      </c>
      <c r="G28" s="15"/>
      <c r="H28" s="27">
        <f>SUM(H11:H26)</f>
        <v>7807959</v>
      </c>
      <c r="I28" s="28">
        <f>SUM(I11:I26)</f>
        <v>0</v>
      </c>
      <c r="J28" s="29">
        <f>SUM(J11:J26)</f>
        <v>7807959</v>
      </c>
      <c r="K28" s="15"/>
      <c r="L28" s="27">
        <f>SUM(L11:L26)</f>
        <v>-7807959</v>
      </c>
      <c r="M28" s="29">
        <f>SUM(M11:M26)</f>
        <v>-7807959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0</v>
      </c>
      <c r="AD28" s="28">
        <f t="shared" si="5"/>
        <v>-7807959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263230911</v>
      </c>
    </row>
    <row r="32" spans="2:34" x14ac:dyDescent="0.3">
      <c r="B32" s="16">
        <v>2.2999999999999998</v>
      </c>
      <c r="C32" s="38" t="s">
        <v>43</v>
      </c>
      <c r="D32" s="39">
        <v>252148427</v>
      </c>
      <c r="E32" s="40"/>
      <c r="F32" s="20">
        <f t="shared" si="6"/>
        <v>252148427</v>
      </c>
      <c r="G32" s="32"/>
      <c r="H32" s="41"/>
      <c r="I32" s="40"/>
      <c r="J32" s="20">
        <f t="shared" si="7"/>
        <v>0</v>
      </c>
      <c r="K32" s="32"/>
      <c r="L32" s="41">
        <f t="shared" si="8"/>
        <v>252148427</v>
      </c>
      <c r="M32" s="42">
        <f t="shared" si="9"/>
        <v>252148427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>
        <f>M32</f>
        <v>252148427</v>
      </c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>
        <v>9684</v>
      </c>
      <c r="E33" s="45"/>
      <c r="F33" s="23">
        <f t="shared" si="6"/>
        <v>9684</v>
      </c>
      <c r="G33" s="32"/>
      <c r="H33" s="46"/>
      <c r="I33" s="45"/>
      <c r="J33" s="23">
        <f t="shared" si="7"/>
        <v>0</v>
      </c>
      <c r="K33" s="32"/>
      <c r="L33" s="46">
        <f t="shared" si="8"/>
        <v>9684</v>
      </c>
      <c r="M33" s="47">
        <f t="shared" si="9"/>
        <v>9684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>
        <f>M33</f>
        <v>9684</v>
      </c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314000</v>
      </c>
      <c r="E34" s="40"/>
      <c r="F34" s="20">
        <f t="shared" si="6"/>
        <v>314000</v>
      </c>
      <c r="G34" s="32"/>
      <c r="H34" s="39"/>
      <c r="I34" s="40"/>
      <c r="J34" s="20">
        <f t="shared" si="7"/>
        <v>0</v>
      </c>
      <c r="K34" s="32"/>
      <c r="L34" s="41">
        <f t="shared" si="8"/>
        <v>314000</v>
      </c>
      <c r="M34" s="42">
        <f t="shared" si="9"/>
        <v>314000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>
        <f>M34</f>
        <v>314000</v>
      </c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>
        <v>158800</v>
      </c>
      <c r="E36" s="40"/>
      <c r="F36" s="20">
        <f t="shared" si="6"/>
        <v>158800</v>
      </c>
      <c r="G36" s="32"/>
      <c r="H36" s="39"/>
      <c r="I36" s="40"/>
      <c r="J36" s="20">
        <f t="shared" si="7"/>
        <v>0</v>
      </c>
      <c r="K36" s="32"/>
      <c r="L36" s="41">
        <f t="shared" si="8"/>
        <v>158800</v>
      </c>
      <c r="M36" s="42">
        <f t="shared" si="9"/>
        <v>158800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>
        <f>M36</f>
        <v>158800</v>
      </c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>
        <v>10600000</v>
      </c>
      <c r="E38" s="40"/>
      <c r="F38" s="20">
        <f t="shared" si="6"/>
        <v>10600000</v>
      </c>
      <c r="G38" s="32"/>
      <c r="H38" s="41"/>
      <c r="I38" s="40"/>
      <c r="J38" s="20">
        <f t="shared" si="7"/>
        <v>0</v>
      </c>
      <c r="K38" s="32"/>
      <c r="L38" s="41">
        <f t="shared" si="8"/>
        <v>10600000</v>
      </c>
      <c r="M38" s="42">
        <f t="shared" si="9"/>
        <v>10600000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>
        <f>M38</f>
        <v>10600000</v>
      </c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263230911</v>
      </c>
      <c r="E42" s="49">
        <f>SUM(E31:E41)</f>
        <v>0</v>
      </c>
      <c r="F42" s="50">
        <f>SUM(F31:F41)</f>
        <v>263230911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263230911</v>
      </c>
      <c r="M42" s="50">
        <f>SUM(M31:M41)</f>
        <v>263230911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263230911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>
        <f>M45</f>
        <v>0</v>
      </c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11" t="s">
        <v>71</v>
      </c>
      <c r="D69" s="81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17" t="s">
        <v>39</v>
      </c>
      <c r="D70" s="82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3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99"/>
      <c r="D72" s="83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55"/>
      <c r="F75" s="14">
        <f>SUM(D75:E75)</f>
        <v>0</v>
      </c>
      <c r="G75" s="32"/>
      <c r="H75" s="54"/>
      <c r="I75" s="36"/>
      <c r="J75" s="14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>SUM(E75:E76)</f>
        <v>0</v>
      </c>
      <c r="F78" s="50">
        <f>SUM(F75:F76)</f>
        <v>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0</v>
      </c>
      <c r="M78" s="50">
        <f>SUM(M75:M76)</f>
        <v>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263230911</v>
      </c>
      <c r="E110" s="66">
        <f t="shared" ref="E110:AF110" si="32">SUM(E28,E42,E50,E58,E66,E72,E78,E90,E97,E103,E84,E108)</f>
        <v>0</v>
      </c>
      <c r="F110" s="66">
        <f t="shared" si="32"/>
        <v>263230911</v>
      </c>
      <c r="G110" s="32"/>
      <c r="H110" s="66">
        <f t="shared" si="32"/>
        <v>7807959</v>
      </c>
      <c r="I110" s="66">
        <f t="shared" si="32"/>
        <v>0</v>
      </c>
      <c r="J110" s="66">
        <f t="shared" si="32"/>
        <v>7807959</v>
      </c>
      <c r="K110" s="32"/>
      <c r="L110" s="66">
        <f t="shared" si="32"/>
        <v>255422952</v>
      </c>
      <c r="M110" s="66">
        <f t="shared" si="32"/>
        <v>255422952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0</v>
      </c>
      <c r="AB110" s="66">
        <f t="shared" si="32"/>
        <v>0</v>
      </c>
      <c r="AC110" s="66">
        <f t="shared" si="32"/>
        <v>263230911</v>
      </c>
      <c r="AD110" s="66">
        <f t="shared" si="32"/>
        <v>-7807959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832A-2FFC-4D22-989C-C2EBB936DEC5}">
  <sheetPr>
    <tabColor theme="0"/>
  </sheetPr>
  <dimension ref="B1:AH120"/>
  <sheetViews>
    <sheetView topLeftCell="V7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121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174638759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>
        <v>148913324</v>
      </c>
      <c r="E14" s="19"/>
      <c r="F14" s="20">
        <f t="shared" si="0"/>
        <v>148913324</v>
      </c>
      <c r="G14" s="15"/>
      <c r="H14" s="18"/>
      <c r="I14" s="19"/>
      <c r="J14" s="20">
        <f t="shared" si="1"/>
        <v>0</v>
      </c>
      <c r="K14" s="15"/>
      <c r="L14" s="18">
        <f t="shared" si="2"/>
        <v>148913324</v>
      </c>
      <c r="M14" s="20">
        <f t="shared" si="3"/>
        <v>148913324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>
        <f>M14</f>
        <v>148913324</v>
      </c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>
        <v>2159690</v>
      </c>
      <c r="E15" s="22"/>
      <c r="F15" s="23">
        <f t="shared" si="0"/>
        <v>2159690</v>
      </c>
      <c r="G15" s="15"/>
      <c r="H15" s="21"/>
      <c r="I15" s="22"/>
      <c r="J15" s="23">
        <f t="shared" si="1"/>
        <v>0</v>
      </c>
      <c r="K15" s="15"/>
      <c r="L15" s="21">
        <f t="shared" si="2"/>
        <v>2159690</v>
      </c>
      <c r="M15" s="23">
        <f t="shared" si="3"/>
        <v>2159690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>
        <f>M15</f>
        <v>2159690</v>
      </c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>
        <v>23563245</v>
      </c>
      <c r="E21" s="22"/>
      <c r="F21" s="23">
        <f t="shared" si="0"/>
        <v>23563245</v>
      </c>
      <c r="G21" s="15"/>
      <c r="H21" s="21"/>
      <c r="I21" s="22"/>
      <c r="J21" s="23">
        <f t="shared" si="1"/>
        <v>0</v>
      </c>
      <c r="K21" s="15"/>
      <c r="L21" s="21">
        <f t="shared" si="2"/>
        <v>23563245</v>
      </c>
      <c r="M21" s="23">
        <f t="shared" si="3"/>
        <v>23563245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>
        <f>M21</f>
        <v>23563245</v>
      </c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>
        <v>2500</v>
      </c>
      <c r="E26" s="19"/>
      <c r="F26" s="20">
        <f t="shared" si="0"/>
        <v>2500</v>
      </c>
      <c r="G26" s="15"/>
      <c r="H26" s="18"/>
      <c r="I26" s="19"/>
      <c r="J26" s="20">
        <f t="shared" si="1"/>
        <v>0</v>
      </c>
      <c r="K26" s="15"/>
      <c r="L26" s="18">
        <f t="shared" si="2"/>
        <v>2500</v>
      </c>
      <c r="M26" s="20">
        <f t="shared" si="3"/>
        <v>2500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>
        <f>M26</f>
        <v>2500</v>
      </c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174638759</v>
      </c>
      <c r="E28" s="28">
        <f>SUM(E11:E26)</f>
        <v>0</v>
      </c>
      <c r="F28" s="29">
        <f>SUM(F11:F26)</f>
        <v>174638759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174638759</v>
      </c>
      <c r="M28" s="29">
        <f>SUM(M11:M26)</f>
        <v>174638759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174638759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36448</v>
      </c>
    </row>
    <row r="32" spans="2:34" x14ac:dyDescent="0.3">
      <c r="B32" s="16">
        <v>2.2999999999999998</v>
      </c>
      <c r="C32" s="38" t="s">
        <v>43</v>
      </c>
      <c r="D32" s="39">
        <v>32448</v>
      </c>
      <c r="E32" s="40"/>
      <c r="F32" s="20">
        <f t="shared" si="6"/>
        <v>32448</v>
      </c>
      <c r="G32" s="32"/>
      <c r="H32" s="41"/>
      <c r="I32" s="40"/>
      <c r="J32" s="20">
        <f t="shared" si="7"/>
        <v>0</v>
      </c>
      <c r="K32" s="32"/>
      <c r="L32" s="41">
        <f t="shared" si="8"/>
        <v>32448</v>
      </c>
      <c r="M32" s="42">
        <f t="shared" si="9"/>
        <v>32448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>
        <f>M32</f>
        <v>32448</v>
      </c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/>
      <c r="E33" s="45"/>
      <c r="F33" s="23">
        <f t="shared" si="6"/>
        <v>0</v>
      </c>
      <c r="G33" s="32"/>
      <c r="H33" s="46"/>
      <c r="I33" s="45"/>
      <c r="J33" s="23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>
        <v>4000</v>
      </c>
      <c r="E34" s="40"/>
      <c r="F34" s="20">
        <f t="shared" si="6"/>
        <v>4000</v>
      </c>
      <c r="G34" s="32"/>
      <c r="H34" s="39"/>
      <c r="I34" s="40"/>
      <c r="J34" s="20">
        <f t="shared" si="7"/>
        <v>0</v>
      </c>
      <c r="K34" s="32"/>
      <c r="L34" s="41">
        <f t="shared" si="8"/>
        <v>4000</v>
      </c>
      <c r="M34" s="42">
        <f t="shared" si="9"/>
        <v>4000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>
        <f>M34</f>
        <v>4000</v>
      </c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si="6"/>
        <v>0</v>
      </c>
      <c r="G36" s="32"/>
      <c r="H36" s="39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36448</v>
      </c>
      <c r="E42" s="49">
        <f>SUM(E31:E41)</f>
        <v>0</v>
      </c>
      <c r="F42" s="50">
        <f>SUM(F31:F41)</f>
        <v>36448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36448</v>
      </c>
      <c r="M42" s="50">
        <f>SUM(M31:M41)</f>
        <v>36448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36448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>
        <f>M45</f>
        <v>0</v>
      </c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/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3024064</v>
      </c>
      <c r="E75" s="55"/>
      <c r="F75" s="14">
        <f>SUM(D75:E75)</f>
        <v>3024064</v>
      </c>
      <c r="G75" s="32"/>
      <c r="H75" s="54"/>
      <c r="I75" s="36"/>
      <c r="J75" s="14">
        <f>SUM(H75:I75)</f>
        <v>0</v>
      </c>
      <c r="K75" s="32"/>
      <c r="L75" s="35">
        <f>D75-H75</f>
        <v>3024064</v>
      </c>
      <c r="M75" s="37">
        <f>F75-J75</f>
        <v>3024064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>
        <f>M75</f>
        <v>3024064</v>
      </c>
      <c r="AB75" s="36"/>
      <c r="AC75" s="36"/>
      <c r="AD75" s="36"/>
      <c r="AE75" s="36"/>
      <c r="AF75" s="37"/>
      <c r="AH75" s="15">
        <f>SUMIF(M75:M76,"&gt;0")</f>
        <v>3024064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3024064</v>
      </c>
      <c r="E78" s="49">
        <f>SUM(E75:E76)</f>
        <v>0</v>
      </c>
      <c r="F78" s="50">
        <f>SUM(F75:F76)</f>
        <v>3024064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3024064</v>
      </c>
      <c r="M78" s="50">
        <f>SUM(M75:M76)</f>
        <v>3024064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3024064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177699271</v>
      </c>
      <c r="E110" s="66">
        <f t="shared" ref="E110:AF110" si="32">SUM(E28,E42,E50,E58,E66,E72,E78,E90,E97,E103,E84,E108)</f>
        <v>0</v>
      </c>
      <c r="F110" s="66">
        <f t="shared" si="32"/>
        <v>177699271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177699271</v>
      </c>
      <c r="M110" s="66">
        <f t="shared" si="32"/>
        <v>177699271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177699271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1C832-BA40-47DA-BCD6-5BC5ECE8C9CD}">
  <sheetPr>
    <tabColor theme="0"/>
  </sheetPr>
  <dimension ref="B1:AH120"/>
  <sheetViews>
    <sheetView topLeftCell="W12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122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>
        <v>0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0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0</v>
      </c>
    </row>
    <row r="13" spans="2:34" x14ac:dyDescent="0.3">
      <c r="B13" s="10">
        <v>1.3</v>
      </c>
      <c r="C13" s="11" t="s">
        <v>19</v>
      </c>
      <c r="D13" s="21"/>
      <c r="E13" s="22"/>
      <c r="F13" s="23">
        <f t="shared" si="0"/>
        <v>0</v>
      </c>
      <c r="G13" s="15"/>
      <c r="H13" s="21"/>
      <c r="I13" s="22"/>
      <c r="J13" s="23">
        <f t="shared" si="1"/>
        <v>0</v>
      </c>
      <c r="K13" s="15"/>
      <c r="L13" s="21">
        <f t="shared" si="2"/>
        <v>0</v>
      </c>
      <c r="M13" s="23">
        <f t="shared" si="3"/>
        <v>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/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/>
      <c r="E15" s="22"/>
      <c r="F15" s="23">
        <f t="shared" si="0"/>
        <v>0</v>
      </c>
      <c r="G15" s="15"/>
      <c r="H15" s="21"/>
      <c r="I15" s="22"/>
      <c r="J15" s="23">
        <f t="shared" si="1"/>
        <v>0</v>
      </c>
      <c r="K15" s="15"/>
      <c r="L15" s="21">
        <f t="shared" si="2"/>
        <v>0</v>
      </c>
      <c r="M15" s="23">
        <f t="shared" si="3"/>
        <v>0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/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/>
      <c r="E18" s="19"/>
      <c r="F18" s="20">
        <f t="shared" si="0"/>
        <v>0</v>
      </c>
      <c r="G18" s="15"/>
      <c r="H18" s="18"/>
      <c r="I18" s="19"/>
      <c r="J18" s="20">
        <f t="shared" si="1"/>
        <v>0</v>
      </c>
      <c r="K18" s="15"/>
      <c r="L18" s="18">
        <f t="shared" si="2"/>
        <v>0</v>
      </c>
      <c r="M18" s="20">
        <f t="shared" si="3"/>
        <v>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/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/>
      <c r="E20" s="24"/>
      <c r="F20" s="20">
        <f t="shared" si="0"/>
        <v>0</v>
      </c>
      <c r="G20" s="15"/>
      <c r="H20" s="18"/>
      <c r="I20" s="19"/>
      <c r="J20" s="20">
        <f t="shared" si="1"/>
        <v>0</v>
      </c>
      <c r="K20" s="15"/>
      <c r="L20" s="18">
        <f t="shared" si="2"/>
        <v>0</v>
      </c>
      <c r="M20" s="20">
        <f t="shared" si="3"/>
        <v>0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/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0</v>
      </c>
      <c r="E28" s="28">
        <f>SUM(E11:E26)</f>
        <v>0</v>
      </c>
      <c r="F28" s="29">
        <f>SUM(F11:F26)</f>
        <v>0</v>
      </c>
      <c r="G28" s="15"/>
      <c r="H28" s="27">
        <f>SUM(H11:H26)</f>
        <v>0</v>
      </c>
      <c r="I28" s="28">
        <f>SUM(I11:I26)</f>
        <v>0</v>
      </c>
      <c r="J28" s="29">
        <f>SUM(J11:J26)</f>
        <v>0</v>
      </c>
      <c r="K28" s="15"/>
      <c r="L28" s="27">
        <f>SUM(L11:L26)</f>
        <v>0</v>
      </c>
      <c r="M28" s="29">
        <f>SUM(M11:M26)</f>
        <v>0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0</v>
      </c>
      <c r="AD28" s="28">
        <f t="shared" si="5"/>
        <v>0</v>
      </c>
      <c r="AE28" s="28">
        <f t="shared" si="5"/>
        <v>0</v>
      </c>
      <c r="AF28" s="28">
        <f t="shared" si="5"/>
        <v>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/>
      <c r="E31" s="36"/>
      <c r="F31" s="14">
        <f t="shared" ref="F31:F41" si="6">SUM(D31:E31)</f>
        <v>0</v>
      </c>
      <c r="G31" s="32"/>
      <c r="H31" s="35"/>
      <c r="I31" s="36"/>
      <c r="J31" s="14">
        <f t="shared" ref="J31:J41" si="7">SUM(H31:I31)</f>
        <v>0</v>
      </c>
      <c r="K31" s="32"/>
      <c r="L31" s="35">
        <f t="shared" ref="L31:L41" si="8">D31-H31</f>
        <v>0</v>
      </c>
      <c r="M31" s="37">
        <f t="shared" ref="M31:M41" si="9">F31-J31</f>
        <v>0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/>
      <c r="AH31" s="15">
        <f>SUMIF(M31:M41,"&gt;0")</f>
        <v>435462</v>
      </c>
    </row>
    <row r="32" spans="2:34" x14ac:dyDescent="0.3">
      <c r="B32" s="16">
        <v>2.2999999999999998</v>
      </c>
      <c r="C32" s="38" t="s">
        <v>43</v>
      </c>
      <c r="D32" s="39">
        <v>195520</v>
      </c>
      <c r="E32" s="40"/>
      <c r="F32" s="20">
        <f t="shared" si="6"/>
        <v>195520</v>
      </c>
      <c r="G32" s="32"/>
      <c r="H32" s="41"/>
      <c r="I32" s="40"/>
      <c r="J32" s="20">
        <f t="shared" si="7"/>
        <v>0</v>
      </c>
      <c r="K32" s="32"/>
      <c r="L32" s="41">
        <f t="shared" si="8"/>
        <v>195520</v>
      </c>
      <c r="M32" s="42">
        <f t="shared" si="9"/>
        <v>195520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>
        <f>M32</f>
        <v>195520</v>
      </c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>
        <v>118942</v>
      </c>
      <c r="E33" s="45"/>
      <c r="F33" s="23">
        <f t="shared" si="6"/>
        <v>118942</v>
      </c>
      <c r="G33" s="32"/>
      <c r="H33" s="46"/>
      <c r="I33" s="45"/>
      <c r="J33" s="23">
        <f t="shared" si="7"/>
        <v>0</v>
      </c>
      <c r="K33" s="32"/>
      <c r="L33" s="46">
        <f t="shared" si="8"/>
        <v>118942</v>
      </c>
      <c r="M33" s="47">
        <f t="shared" si="9"/>
        <v>118942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>
        <f>M33</f>
        <v>118942</v>
      </c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40"/>
      <c r="F34" s="20">
        <f t="shared" si="6"/>
        <v>0</v>
      </c>
      <c r="G34" s="32"/>
      <c r="H34" s="39"/>
      <c r="I34" s="40"/>
      <c r="J34" s="20">
        <f t="shared" si="7"/>
        <v>0</v>
      </c>
      <c r="K34" s="32"/>
      <c r="L34" s="41">
        <f t="shared" si="8"/>
        <v>0</v>
      </c>
      <c r="M34" s="42">
        <f t="shared" si="9"/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>
        <v>111000</v>
      </c>
      <c r="E36" s="40"/>
      <c r="F36" s="20">
        <f t="shared" si="6"/>
        <v>111000</v>
      </c>
      <c r="G36" s="32"/>
      <c r="H36" s="39"/>
      <c r="I36" s="40"/>
      <c r="J36" s="20">
        <f t="shared" si="7"/>
        <v>0</v>
      </c>
      <c r="K36" s="32"/>
      <c r="L36" s="41">
        <f t="shared" si="8"/>
        <v>111000</v>
      </c>
      <c r="M36" s="42">
        <f t="shared" si="9"/>
        <v>111000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>
        <f>M36</f>
        <v>111000</v>
      </c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>
        <v>10000</v>
      </c>
      <c r="E38" s="40"/>
      <c r="F38" s="20">
        <f t="shared" si="6"/>
        <v>10000</v>
      </c>
      <c r="G38" s="32"/>
      <c r="H38" s="41"/>
      <c r="I38" s="40"/>
      <c r="J38" s="20">
        <f t="shared" si="7"/>
        <v>0</v>
      </c>
      <c r="K38" s="32"/>
      <c r="L38" s="41">
        <f t="shared" si="8"/>
        <v>10000</v>
      </c>
      <c r="M38" s="42">
        <f t="shared" si="9"/>
        <v>10000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>
        <f>M38</f>
        <v>10000</v>
      </c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435462</v>
      </c>
      <c r="E42" s="49">
        <f>SUM(E31:E41)</f>
        <v>0</v>
      </c>
      <c r="F42" s="50">
        <f>SUM(F31:F41)</f>
        <v>435462</v>
      </c>
      <c r="G42" s="32"/>
      <c r="H42" s="51">
        <f>SUM(H31:H41)</f>
        <v>0</v>
      </c>
      <c r="I42" s="49">
        <f>SUM(I31:I41)</f>
        <v>0</v>
      </c>
      <c r="J42" s="50">
        <f>SUM(J31:J41)</f>
        <v>0</v>
      </c>
      <c r="K42" s="32"/>
      <c r="L42" s="51">
        <f>SUM(L31:L41)</f>
        <v>435462</v>
      </c>
      <c r="M42" s="50">
        <f>SUM(M31:M41)</f>
        <v>435462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435462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0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>
        <v>102370806</v>
      </c>
      <c r="E45" s="55"/>
      <c r="F45" s="14">
        <f>SUM(D45:E45)</f>
        <v>102370806</v>
      </c>
      <c r="G45" s="32"/>
      <c r="H45" s="54"/>
      <c r="I45" s="36"/>
      <c r="J45" s="14">
        <f>SUM(H45:I45)</f>
        <v>0</v>
      </c>
      <c r="K45" s="32"/>
      <c r="L45" s="35">
        <f>D45-H45</f>
        <v>102370806</v>
      </c>
      <c r="M45" s="37">
        <f>F45-J45</f>
        <v>102370806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>
        <f>M45</f>
        <v>102370806</v>
      </c>
      <c r="AB45" s="36"/>
      <c r="AC45" s="36"/>
      <c r="AD45" s="36"/>
      <c r="AE45" s="36"/>
      <c r="AF45" s="37"/>
      <c r="AH45" s="15">
        <f>SUMIF(M45:M49,"&gt;0")</f>
        <v>159156354</v>
      </c>
    </row>
    <row r="46" spans="2:34" x14ac:dyDescent="0.3">
      <c r="B46" s="16">
        <v>3.2</v>
      </c>
      <c r="C46" s="38" t="s">
        <v>58</v>
      </c>
      <c r="D46" s="41">
        <v>49758958</v>
      </c>
      <c r="E46" s="40"/>
      <c r="F46" s="20">
        <f>SUM(D46:E46)</f>
        <v>49758958</v>
      </c>
      <c r="G46" s="32"/>
      <c r="H46" s="41"/>
      <c r="I46" s="40"/>
      <c r="J46" s="20">
        <f>SUM(H46:I46)</f>
        <v>0</v>
      </c>
      <c r="K46" s="32"/>
      <c r="L46" s="41">
        <f>D46-H46</f>
        <v>49758958</v>
      </c>
      <c r="M46" s="42">
        <f>F46-J46</f>
        <v>49758958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>
        <f>M46</f>
        <v>49758958</v>
      </c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>
        <v>244790</v>
      </c>
      <c r="E47" s="45"/>
      <c r="F47" s="23">
        <f>SUM(D47:E47)</f>
        <v>244790</v>
      </c>
      <c r="G47" s="32"/>
      <c r="H47" s="46"/>
      <c r="I47" s="45"/>
      <c r="J47" s="23">
        <f>SUM(H47:I47)</f>
        <v>0</v>
      </c>
      <c r="K47" s="32"/>
      <c r="L47" s="46">
        <f>D47-H47</f>
        <v>244790</v>
      </c>
      <c r="M47" s="47">
        <f>F47-J47</f>
        <v>244790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>
        <f>M47</f>
        <v>244790</v>
      </c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>
        <v>6781800</v>
      </c>
      <c r="E48" s="40"/>
      <c r="F48" s="20">
        <f>SUM(D48:E48)</f>
        <v>6781800</v>
      </c>
      <c r="G48" s="32"/>
      <c r="H48" s="39"/>
      <c r="I48" s="40"/>
      <c r="J48" s="20">
        <f>SUM(H48:I48)</f>
        <v>0</v>
      </c>
      <c r="K48" s="32"/>
      <c r="L48" s="41">
        <f>D48-H48</f>
        <v>6781800</v>
      </c>
      <c r="M48" s="42">
        <f>F48-J48</f>
        <v>6781800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>
        <f>M48</f>
        <v>6781800</v>
      </c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159156354</v>
      </c>
      <c r="E50" s="49">
        <f>SUM(E45:E49)</f>
        <v>0</v>
      </c>
      <c r="F50" s="50">
        <f>SUM(F45:F49)</f>
        <v>159156354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159156354</v>
      </c>
      <c r="M50" s="50">
        <f>SUM(M45:M49)</f>
        <v>159156354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159156354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/>
      <c r="I64" s="40"/>
      <c r="J64" s="20">
        <f>SUM(H64:I64)</f>
        <v>0</v>
      </c>
      <c r="K64" s="32"/>
      <c r="L64" s="41">
        <f>D64-H64</f>
        <v>0</v>
      </c>
      <c r="M64" s="42">
        <f>F64-J64</f>
        <v>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/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0</v>
      </c>
      <c r="I66" s="49">
        <f>SUM(I61:I64)</f>
        <v>0</v>
      </c>
      <c r="J66" s="50">
        <f>SUM(J61:J64)</f>
        <v>0</v>
      </c>
      <c r="K66" s="32"/>
      <c r="L66" s="51">
        <f>SUM(L61:L64)</f>
        <v>0</v>
      </c>
      <c r="M66" s="50">
        <f>SUM(M61:M64)</f>
        <v>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/>
      <c r="E75" s="55"/>
      <c r="F75" s="14">
        <f>SUM(D75:E75)</f>
        <v>0</v>
      </c>
      <c r="G75" s="32"/>
      <c r="H75" s="54"/>
      <c r="I75" s="36"/>
      <c r="J75" s="14">
        <f>SUM(H75:I75)</f>
        <v>0</v>
      </c>
      <c r="K75" s="32"/>
      <c r="L75" s="35">
        <f>D75-H75</f>
        <v>0</v>
      </c>
      <c r="M75" s="37">
        <f>F75-J75</f>
        <v>0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/>
      <c r="AD75" s="36"/>
      <c r="AE75" s="36"/>
      <c r="AF75" s="37"/>
      <c r="AH75" s="15">
        <f>SUMIF(M75:M76,"&gt;0")</f>
        <v>0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0</v>
      </c>
      <c r="E78" s="49">
        <f>SUM(E75:E76)</f>
        <v>0</v>
      </c>
      <c r="F78" s="50">
        <f>SUM(F75:F76)</f>
        <v>0</v>
      </c>
      <c r="G78" s="32"/>
      <c r="H78" s="51">
        <f>SUM(H75:H76)</f>
        <v>0</v>
      </c>
      <c r="I78" s="49">
        <f>SUM(I75:I76)</f>
        <v>0</v>
      </c>
      <c r="J78" s="50">
        <f>SUM(J75:J76)</f>
        <v>0</v>
      </c>
      <c r="K78" s="32"/>
      <c r="L78" s="51">
        <f>SUM(L75:L76)</f>
        <v>0</v>
      </c>
      <c r="M78" s="50">
        <f>SUM(M75:M76)</f>
        <v>0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0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/>
      <c r="I95" s="45"/>
      <c r="J95" s="23">
        <f>SUM(H95:I95)</f>
        <v>0</v>
      </c>
      <c r="K95" s="32"/>
      <c r="L95" s="46">
        <f>D95-H95</f>
        <v>0</v>
      </c>
      <c r="M95" s="47">
        <f>F95-J95</f>
        <v>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/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0</v>
      </c>
      <c r="I97" s="49">
        <f>SUM(I93:I95)</f>
        <v>0</v>
      </c>
      <c r="J97" s="50">
        <f>SUM(J93:J95)</f>
        <v>0</v>
      </c>
      <c r="K97" s="32"/>
      <c r="L97" s="51">
        <f>SUM(L93:L95)</f>
        <v>0</v>
      </c>
      <c r="M97" s="50">
        <f>SUM(M93:M95)</f>
        <v>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159591816</v>
      </c>
      <c r="E110" s="66">
        <f t="shared" ref="E110:AF110" si="32">SUM(E28,E42,E50,E58,E66,E72,E78,E90,E97,E103,E84,E108)</f>
        <v>0</v>
      </c>
      <c r="F110" s="66">
        <f t="shared" si="32"/>
        <v>159591816</v>
      </c>
      <c r="G110" s="32"/>
      <c r="H110" s="66">
        <f t="shared" si="32"/>
        <v>0</v>
      </c>
      <c r="I110" s="66">
        <f t="shared" si="32"/>
        <v>0</v>
      </c>
      <c r="J110" s="66">
        <f t="shared" si="32"/>
        <v>0</v>
      </c>
      <c r="K110" s="32"/>
      <c r="L110" s="66">
        <f t="shared" si="32"/>
        <v>159591816</v>
      </c>
      <c r="M110" s="66">
        <f t="shared" si="32"/>
        <v>159591816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159591816</v>
      </c>
      <c r="AB110" s="66">
        <f t="shared" si="32"/>
        <v>0</v>
      </c>
      <c r="AC110" s="66">
        <f t="shared" si="32"/>
        <v>0</v>
      </c>
      <c r="AD110" s="66">
        <f t="shared" si="32"/>
        <v>0</v>
      </c>
      <c r="AE110" s="66">
        <f t="shared" si="32"/>
        <v>0</v>
      </c>
      <c r="AF110" s="66">
        <f t="shared" si="32"/>
        <v>0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/>
      <c r="I115" s="74"/>
      <c r="J115" s="75">
        <f>SUM(H115:I115)</f>
        <v>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DFAE2-9332-4FE4-9139-5B53A64D1CEE}">
  <sheetPr>
    <tabColor theme="0"/>
  </sheetPr>
  <dimension ref="B1:AH120"/>
  <sheetViews>
    <sheetView topLeftCell="X8" workbookViewId="0">
      <selection activeCell="AC22" sqref="AC22"/>
    </sheetView>
  </sheetViews>
  <sheetFormatPr defaultRowHeight="14.4" x14ac:dyDescent="0.3"/>
  <cols>
    <col min="1" max="1" width="3.88671875" customWidth="1"/>
    <col min="2" max="2" width="4.109375" style="1" customWidth="1"/>
    <col min="3" max="3" width="41" customWidth="1"/>
    <col min="4" max="4" width="16.88671875" customWidth="1"/>
    <col min="5" max="5" width="14.33203125" customWidth="1"/>
    <col min="6" max="6" width="15.88671875" customWidth="1"/>
    <col min="7" max="7" width="1.109375" customWidth="1"/>
    <col min="8" max="10" width="15.88671875" customWidth="1"/>
    <col min="11" max="11" width="1.109375" customWidth="1"/>
    <col min="12" max="13" width="16.5546875" customWidth="1"/>
    <col min="14" max="14" width="1.109375" customWidth="1"/>
    <col min="15" max="17" width="16.109375" customWidth="1"/>
    <col min="18" max="18" width="1.33203125" customWidth="1"/>
    <col min="19" max="25" width="16.109375" customWidth="1"/>
    <col min="26" max="26" width="1.5546875" customWidth="1"/>
    <col min="27" max="32" width="16.109375" customWidth="1"/>
    <col min="33" max="33" width="8.6640625" customWidth="1"/>
    <col min="34" max="34" width="14.88671875" customWidth="1"/>
  </cols>
  <sheetData>
    <row r="1" spans="2:34" ht="16.2" customHeight="1" thickBot="1" x14ac:dyDescent="0.35"/>
    <row r="2" spans="2:34" ht="15" thickBot="1" x14ac:dyDescent="0.35">
      <c r="C2" s="2" t="s">
        <v>0</v>
      </c>
      <c r="E2" s="221" t="s">
        <v>123</v>
      </c>
      <c r="F2" s="222"/>
      <c r="G2" s="222"/>
      <c r="H2" s="222"/>
      <c r="I2" s="223"/>
    </row>
    <row r="3" spans="2:34" ht="15" thickBot="1" x14ac:dyDescent="0.35">
      <c r="C3" s="2" t="s">
        <v>1</v>
      </c>
      <c r="E3" s="221" t="s">
        <v>124</v>
      </c>
      <c r="F3" s="222"/>
      <c r="G3" s="222"/>
      <c r="H3" s="222"/>
      <c r="I3" s="223"/>
    </row>
    <row r="4" spans="2:34" ht="16.2" customHeight="1" thickBot="1" x14ac:dyDescent="0.35"/>
    <row r="5" spans="2:34" ht="16.2" thickBot="1" x14ac:dyDescent="0.35">
      <c r="D5" s="215" t="s">
        <v>2</v>
      </c>
      <c r="E5" s="224"/>
      <c r="F5" s="225"/>
      <c r="G5" s="4"/>
      <c r="H5" s="212" t="s">
        <v>3</v>
      </c>
      <c r="I5" s="213"/>
      <c r="J5" s="214"/>
      <c r="L5" s="212" t="s">
        <v>4</v>
      </c>
      <c r="M5" s="214"/>
      <c r="O5" s="212" t="s">
        <v>5</v>
      </c>
      <c r="P5" s="213"/>
      <c r="Q5" s="214"/>
      <c r="R5" s="151"/>
      <c r="S5" s="212" t="s">
        <v>5</v>
      </c>
      <c r="T5" s="213"/>
      <c r="U5" s="213"/>
      <c r="V5" s="213"/>
      <c r="W5" s="213"/>
      <c r="X5" s="213"/>
      <c r="Y5" s="214"/>
      <c r="Z5" s="152"/>
      <c r="AA5" s="212" t="s">
        <v>98</v>
      </c>
      <c r="AB5" s="213"/>
      <c r="AC5" s="213"/>
      <c r="AD5" s="213"/>
      <c r="AE5" s="213"/>
      <c r="AF5" s="214"/>
    </row>
    <row r="6" spans="2:34" ht="16.2" customHeight="1" thickBot="1" x14ac:dyDescent="0.35">
      <c r="D6" s="215"/>
      <c r="E6" s="216"/>
      <c r="F6" s="217" t="s">
        <v>6</v>
      </c>
      <c r="G6" s="5"/>
      <c r="H6" s="212"/>
      <c r="I6" s="213"/>
      <c r="J6" s="217" t="s">
        <v>7</v>
      </c>
      <c r="L6" s="219" t="s">
        <v>8</v>
      </c>
      <c r="M6" s="219" t="s">
        <v>9</v>
      </c>
      <c r="O6" s="204" t="s">
        <v>10</v>
      </c>
      <c r="P6" s="204" t="s">
        <v>11</v>
      </c>
      <c r="Q6" s="204" t="s">
        <v>12</v>
      </c>
      <c r="R6" s="151"/>
      <c r="S6" s="204" t="s">
        <v>99</v>
      </c>
      <c r="T6" s="204" t="s">
        <v>100</v>
      </c>
      <c r="U6" s="204" t="s">
        <v>101</v>
      </c>
      <c r="V6" s="204" t="s">
        <v>102</v>
      </c>
      <c r="W6" s="204" t="s">
        <v>103</v>
      </c>
      <c r="X6" s="204" t="s">
        <v>104</v>
      </c>
      <c r="Y6" s="204" t="s">
        <v>105</v>
      </c>
      <c r="Z6" s="211"/>
      <c r="AA6" s="204" t="s">
        <v>106</v>
      </c>
      <c r="AB6" s="204" t="s">
        <v>107</v>
      </c>
      <c r="AC6" s="204" t="s">
        <v>108</v>
      </c>
      <c r="AD6" s="204" t="s">
        <v>109</v>
      </c>
      <c r="AE6" s="204" t="s">
        <v>110</v>
      </c>
      <c r="AF6" s="204" t="s">
        <v>111</v>
      </c>
    </row>
    <row r="7" spans="2:34" ht="16.2" thickBot="1" x14ac:dyDescent="0.35">
      <c r="D7" s="3" t="s">
        <v>8</v>
      </c>
      <c r="E7" s="6" t="s">
        <v>13</v>
      </c>
      <c r="F7" s="218"/>
      <c r="G7" s="5"/>
      <c r="H7" s="3" t="s">
        <v>8</v>
      </c>
      <c r="I7" s="6" t="s">
        <v>13</v>
      </c>
      <c r="J7" s="218"/>
      <c r="L7" s="220"/>
      <c r="M7" s="220"/>
      <c r="O7" s="205"/>
      <c r="P7" s="205"/>
      <c r="Q7" s="205"/>
      <c r="R7" s="151"/>
      <c r="S7" s="205"/>
      <c r="T7" s="205"/>
      <c r="U7" s="205"/>
      <c r="V7" s="205"/>
      <c r="W7" s="205"/>
      <c r="X7" s="205"/>
      <c r="Y7" s="205"/>
      <c r="Z7" s="211"/>
      <c r="AA7" s="205"/>
      <c r="AB7" s="205"/>
      <c r="AC7" s="205"/>
      <c r="AD7" s="205"/>
      <c r="AE7" s="205"/>
      <c r="AF7" s="205"/>
    </row>
    <row r="8" spans="2:34" ht="15.6" x14ac:dyDescent="0.3">
      <c r="D8" s="7" t="s">
        <v>14</v>
      </c>
      <c r="E8" s="7" t="s">
        <v>14</v>
      </c>
      <c r="F8" s="7" t="s">
        <v>14</v>
      </c>
      <c r="G8" s="8"/>
      <c r="H8" s="7" t="s">
        <v>14</v>
      </c>
      <c r="I8" s="7" t="s">
        <v>14</v>
      </c>
      <c r="J8" s="7" t="s">
        <v>14</v>
      </c>
      <c r="L8" s="7" t="s">
        <v>14</v>
      </c>
      <c r="M8" s="7" t="s">
        <v>14</v>
      </c>
      <c r="O8" s="7" t="s">
        <v>14</v>
      </c>
      <c r="P8" s="7" t="s">
        <v>14</v>
      </c>
      <c r="Q8" s="7" t="s">
        <v>14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</row>
    <row r="9" spans="2:34" ht="16.2" thickBot="1" x14ac:dyDescent="0.35">
      <c r="B9" s="9" t="s">
        <v>15</v>
      </c>
      <c r="D9" s="7"/>
      <c r="E9" s="7"/>
      <c r="F9" s="7"/>
      <c r="G9" s="8"/>
      <c r="H9" s="7"/>
      <c r="I9" s="7"/>
      <c r="J9" s="7"/>
      <c r="L9" s="7"/>
      <c r="M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</row>
    <row r="10" spans="2:34" ht="15" thickBot="1" x14ac:dyDescent="0.35">
      <c r="B10" s="202" t="s">
        <v>16</v>
      </c>
      <c r="C10" s="203"/>
    </row>
    <row r="11" spans="2:34" x14ac:dyDescent="0.3">
      <c r="B11" s="10">
        <v>1.1000000000000001</v>
      </c>
      <c r="C11" s="11" t="s">
        <v>17</v>
      </c>
      <c r="D11" s="12"/>
      <c r="E11" s="13"/>
      <c r="F11" s="14">
        <f t="shared" ref="F11:F26" si="0">SUM(D11:E11)</f>
        <v>0</v>
      </c>
      <c r="G11" s="15"/>
      <c r="H11" s="12"/>
      <c r="I11" s="13"/>
      <c r="J11" s="14">
        <f t="shared" ref="J11:J26" si="1">SUM(H11:I11)</f>
        <v>0</v>
      </c>
      <c r="K11" s="15"/>
      <c r="L11" s="12">
        <f t="shared" ref="L11:L26" si="2">D11-H11</f>
        <v>0</v>
      </c>
      <c r="M11" s="14">
        <f t="shared" ref="M11:M26" si="3">F11-J11</f>
        <v>0</v>
      </c>
      <c r="N11" s="15"/>
      <c r="O11" s="12"/>
      <c r="P11" s="13"/>
      <c r="Q11" s="14"/>
      <c r="R11" s="153"/>
      <c r="S11" s="12"/>
      <c r="T11" s="13"/>
      <c r="U11" s="13"/>
      <c r="V11" s="13"/>
      <c r="W11" s="13"/>
      <c r="X11" s="13"/>
      <c r="Y11" s="14"/>
      <c r="Z11" s="15"/>
      <c r="AA11" s="12"/>
      <c r="AB11" s="13"/>
      <c r="AC11" s="13"/>
      <c r="AD11" s="13"/>
      <c r="AE11" s="13"/>
      <c r="AF11" s="14"/>
      <c r="AH11" s="15">
        <f>SUMIF(M11:M26,"&gt;0")</f>
        <v>2527841</v>
      </c>
    </row>
    <row r="12" spans="2:34" x14ac:dyDescent="0.3">
      <c r="B12" s="16">
        <v>1.2</v>
      </c>
      <c r="C12" s="17" t="s">
        <v>18</v>
      </c>
      <c r="D12" s="18"/>
      <c r="E12" s="19"/>
      <c r="F12" s="20">
        <f t="shared" si="0"/>
        <v>0</v>
      </c>
      <c r="G12" s="15"/>
      <c r="H12" s="18"/>
      <c r="I12" s="19"/>
      <c r="J12" s="20">
        <f t="shared" si="1"/>
        <v>0</v>
      </c>
      <c r="K12" s="15"/>
      <c r="L12" s="18">
        <f t="shared" si="2"/>
        <v>0</v>
      </c>
      <c r="M12" s="20">
        <f t="shared" si="3"/>
        <v>0</v>
      </c>
      <c r="N12" s="15"/>
      <c r="O12" s="18"/>
      <c r="P12" s="19"/>
      <c r="Q12" s="20"/>
      <c r="R12" s="153"/>
      <c r="S12" s="18"/>
      <c r="T12" s="19"/>
      <c r="U12" s="19"/>
      <c r="V12" s="19"/>
      <c r="W12" s="19"/>
      <c r="X12" s="19"/>
      <c r="Y12" s="20"/>
      <c r="Z12" s="15"/>
      <c r="AA12" s="18"/>
      <c r="AB12" s="19"/>
      <c r="AC12" s="19"/>
      <c r="AD12" s="19"/>
      <c r="AE12" s="19"/>
      <c r="AF12" s="20"/>
      <c r="AH12" s="15">
        <f>SUMIF(M11:M26,"&lt;0")</f>
        <v>-343593</v>
      </c>
    </row>
    <row r="13" spans="2:34" x14ac:dyDescent="0.3">
      <c r="B13" s="10">
        <v>1.3</v>
      </c>
      <c r="C13" s="11" t="s">
        <v>19</v>
      </c>
      <c r="D13" s="21">
        <v>50000</v>
      </c>
      <c r="E13" s="22"/>
      <c r="F13" s="23">
        <f t="shared" si="0"/>
        <v>50000</v>
      </c>
      <c r="G13" s="15"/>
      <c r="H13" s="21"/>
      <c r="I13" s="22"/>
      <c r="J13" s="23">
        <f t="shared" si="1"/>
        <v>0</v>
      </c>
      <c r="K13" s="15"/>
      <c r="L13" s="21">
        <f t="shared" si="2"/>
        <v>50000</v>
      </c>
      <c r="M13" s="23">
        <f t="shared" si="3"/>
        <v>50000</v>
      </c>
      <c r="N13" s="15"/>
      <c r="O13" s="21"/>
      <c r="P13" s="22"/>
      <c r="Q13" s="23"/>
      <c r="R13" s="153"/>
      <c r="S13" s="21"/>
      <c r="T13" s="22"/>
      <c r="U13" s="22"/>
      <c r="V13" s="22"/>
      <c r="W13" s="22"/>
      <c r="X13" s="22"/>
      <c r="Y13" s="23"/>
      <c r="Z13" s="15"/>
      <c r="AA13" s="21"/>
      <c r="AB13" s="22"/>
      <c r="AC13" s="22">
        <f>M13</f>
        <v>50000</v>
      </c>
      <c r="AD13" s="22"/>
      <c r="AE13" s="22"/>
      <c r="AF13" s="23"/>
    </row>
    <row r="14" spans="2:34" x14ac:dyDescent="0.3">
      <c r="B14" s="16">
        <v>1.4</v>
      </c>
      <c r="C14" s="17" t="s">
        <v>20</v>
      </c>
      <c r="D14" s="18"/>
      <c r="E14" s="19"/>
      <c r="F14" s="20">
        <f t="shared" si="0"/>
        <v>0</v>
      </c>
      <c r="G14" s="15"/>
      <c r="H14" s="18"/>
      <c r="I14" s="19"/>
      <c r="J14" s="20">
        <f t="shared" si="1"/>
        <v>0</v>
      </c>
      <c r="K14" s="15"/>
      <c r="L14" s="18">
        <f t="shared" si="2"/>
        <v>0</v>
      </c>
      <c r="M14" s="20">
        <f t="shared" si="3"/>
        <v>0</v>
      </c>
      <c r="N14" s="15"/>
      <c r="O14" s="18"/>
      <c r="P14" s="19"/>
      <c r="Q14" s="20"/>
      <c r="R14" s="153"/>
      <c r="S14" s="18"/>
      <c r="T14" s="19"/>
      <c r="U14" s="19"/>
      <c r="V14" s="19"/>
      <c r="W14" s="19"/>
      <c r="X14" s="19"/>
      <c r="Y14" s="20"/>
      <c r="Z14" s="15"/>
      <c r="AA14" s="18"/>
      <c r="AB14" s="19"/>
      <c r="AC14" s="19"/>
      <c r="AD14" s="19"/>
      <c r="AE14" s="19"/>
      <c r="AF14" s="20"/>
    </row>
    <row r="15" spans="2:34" x14ac:dyDescent="0.3">
      <c r="B15" s="10">
        <v>1.5</v>
      </c>
      <c r="C15" s="11" t="s">
        <v>21</v>
      </c>
      <c r="D15" s="21">
        <v>290922414</v>
      </c>
      <c r="E15" s="22"/>
      <c r="F15" s="23">
        <f t="shared" si="0"/>
        <v>290922414</v>
      </c>
      <c r="G15" s="15"/>
      <c r="H15" s="21">
        <v>291266007</v>
      </c>
      <c r="I15" s="22"/>
      <c r="J15" s="23">
        <f t="shared" si="1"/>
        <v>291266007</v>
      </c>
      <c r="K15" s="15"/>
      <c r="L15" s="21">
        <f t="shared" si="2"/>
        <v>-343593</v>
      </c>
      <c r="M15" s="23">
        <f t="shared" si="3"/>
        <v>-343593</v>
      </c>
      <c r="N15" s="15"/>
      <c r="O15" s="21"/>
      <c r="P15" s="22"/>
      <c r="Q15" s="23"/>
      <c r="R15" s="153"/>
      <c r="S15" s="21"/>
      <c r="T15" s="22"/>
      <c r="U15" s="22"/>
      <c r="V15" s="22"/>
      <c r="W15" s="22"/>
      <c r="X15" s="22"/>
      <c r="Y15" s="23"/>
      <c r="Z15" s="15"/>
      <c r="AA15" s="21"/>
      <c r="AB15" s="22"/>
      <c r="AC15" s="22"/>
      <c r="AD15" s="22">
        <f>M15</f>
        <v>-343593</v>
      </c>
      <c r="AE15" s="22"/>
      <c r="AF15" s="23"/>
    </row>
    <row r="16" spans="2:34" x14ac:dyDescent="0.3">
      <c r="B16" s="16">
        <v>1.6</v>
      </c>
      <c r="C16" s="17" t="s">
        <v>22</v>
      </c>
      <c r="D16" s="18"/>
      <c r="E16" s="19"/>
      <c r="F16" s="20">
        <f t="shared" si="0"/>
        <v>0</v>
      </c>
      <c r="G16" s="15"/>
      <c r="H16" s="18"/>
      <c r="I16" s="19"/>
      <c r="J16" s="20">
        <f t="shared" si="1"/>
        <v>0</v>
      </c>
      <c r="K16" s="15"/>
      <c r="L16" s="18">
        <f t="shared" si="2"/>
        <v>0</v>
      </c>
      <c r="M16" s="20">
        <f t="shared" si="3"/>
        <v>0</v>
      </c>
      <c r="N16" s="15"/>
      <c r="O16" s="18"/>
      <c r="P16" s="19"/>
      <c r="Q16" s="20"/>
      <c r="R16" s="153"/>
      <c r="S16" s="18"/>
      <c r="T16" s="19"/>
      <c r="U16" s="19"/>
      <c r="V16" s="19"/>
      <c r="W16" s="19"/>
      <c r="X16" s="19"/>
      <c r="Y16" s="20"/>
      <c r="Z16" s="15"/>
      <c r="AA16" s="18"/>
      <c r="AB16" s="19"/>
      <c r="AC16" s="19"/>
      <c r="AD16" s="19"/>
      <c r="AE16" s="19"/>
      <c r="AF16" s="20"/>
    </row>
    <row r="17" spans="2:34" x14ac:dyDescent="0.3">
      <c r="B17" s="10">
        <v>1.7</v>
      </c>
      <c r="C17" s="11" t="s">
        <v>23</v>
      </c>
      <c r="D17" s="21"/>
      <c r="E17" s="22"/>
      <c r="F17" s="23">
        <f t="shared" si="0"/>
        <v>0</v>
      </c>
      <c r="G17" s="15"/>
      <c r="H17" s="21"/>
      <c r="I17" s="22"/>
      <c r="J17" s="23">
        <f t="shared" si="1"/>
        <v>0</v>
      </c>
      <c r="K17" s="15"/>
      <c r="L17" s="21">
        <f t="shared" si="2"/>
        <v>0</v>
      </c>
      <c r="M17" s="23">
        <f t="shared" si="3"/>
        <v>0</v>
      </c>
      <c r="N17" s="15"/>
      <c r="O17" s="21"/>
      <c r="P17" s="22"/>
      <c r="Q17" s="23"/>
      <c r="R17" s="153"/>
      <c r="S17" s="21"/>
      <c r="T17" s="22"/>
      <c r="U17" s="22"/>
      <c r="V17" s="22"/>
      <c r="W17" s="22"/>
      <c r="X17" s="22"/>
      <c r="Y17" s="23"/>
      <c r="Z17" s="15"/>
      <c r="AA17" s="21"/>
      <c r="AB17" s="22"/>
      <c r="AC17" s="22"/>
      <c r="AD17" s="22"/>
      <c r="AE17" s="22"/>
      <c r="AF17" s="23"/>
    </row>
    <row r="18" spans="2:34" x14ac:dyDescent="0.3">
      <c r="B18" s="16">
        <v>1.8</v>
      </c>
      <c r="C18" s="17" t="s">
        <v>24</v>
      </c>
      <c r="D18" s="18">
        <v>1832558</v>
      </c>
      <c r="E18" s="19"/>
      <c r="F18" s="20">
        <f t="shared" si="0"/>
        <v>1832558</v>
      </c>
      <c r="G18" s="15"/>
      <c r="H18" s="18">
        <v>1816558</v>
      </c>
      <c r="I18" s="19"/>
      <c r="J18" s="20">
        <f t="shared" si="1"/>
        <v>1816558</v>
      </c>
      <c r="K18" s="15"/>
      <c r="L18" s="18">
        <f t="shared" si="2"/>
        <v>16000</v>
      </c>
      <c r="M18" s="20">
        <f t="shared" si="3"/>
        <v>16000</v>
      </c>
      <c r="N18" s="15"/>
      <c r="O18" s="18"/>
      <c r="P18" s="19"/>
      <c r="Q18" s="20"/>
      <c r="R18" s="153"/>
      <c r="S18" s="18"/>
      <c r="T18" s="19"/>
      <c r="U18" s="19"/>
      <c r="V18" s="19"/>
      <c r="W18" s="19"/>
      <c r="X18" s="19"/>
      <c r="Y18" s="20"/>
      <c r="Z18" s="15"/>
      <c r="AA18" s="18"/>
      <c r="AB18" s="19"/>
      <c r="AC18" s="19"/>
      <c r="AD18" s="19"/>
      <c r="AE18" s="19"/>
      <c r="AF18" s="20">
        <f>M18</f>
        <v>16000</v>
      </c>
    </row>
    <row r="19" spans="2:34" x14ac:dyDescent="0.3">
      <c r="B19" s="10">
        <v>1.9</v>
      </c>
      <c r="C19" s="11" t="s">
        <v>25</v>
      </c>
      <c r="D19" s="21"/>
      <c r="E19" s="22"/>
      <c r="F19" s="23">
        <f t="shared" si="0"/>
        <v>0</v>
      </c>
      <c r="G19" s="15"/>
      <c r="H19" s="21"/>
      <c r="I19" s="22"/>
      <c r="J19" s="23">
        <f t="shared" si="1"/>
        <v>0</v>
      </c>
      <c r="K19" s="15"/>
      <c r="L19" s="21">
        <f t="shared" si="2"/>
        <v>0</v>
      </c>
      <c r="M19" s="23">
        <f t="shared" si="3"/>
        <v>0</v>
      </c>
      <c r="N19" s="15"/>
      <c r="O19" s="21"/>
      <c r="P19" s="22"/>
      <c r="Q19" s="23"/>
      <c r="R19" s="153"/>
      <c r="S19" s="21"/>
      <c r="T19" s="22"/>
      <c r="U19" s="22"/>
      <c r="V19" s="22"/>
      <c r="W19" s="22"/>
      <c r="X19" s="22"/>
      <c r="Y19" s="23"/>
      <c r="Z19" s="15"/>
      <c r="AA19" s="21"/>
      <c r="AB19" s="22"/>
      <c r="AC19" s="22"/>
      <c r="AD19" s="22"/>
      <c r="AE19" s="22"/>
      <c r="AF19" s="23"/>
    </row>
    <row r="20" spans="2:34" x14ac:dyDescent="0.3">
      <c r="B20" s="16" t="s">
        <v>26</v>
      </c>
      <c r="C20" s="17" t="s">
        <v>27</v>
      </c>
      <c r="D20" s="18">
        <v>2461841</v>
      </c>
      <c r="E20" s="24"/>
      <c r="F20" s="20">
        <f t="shared" si="0"/>
        <v>2461841</v>
      </c>
      <c r="G20" s="15"/>
      <c r="H20" s="18"/>
      <c r="I20" s="19"/>
      <c r="J20" s="20">
        <f t="shared" si="1"/>
        <v>0</v>
      </c>
      <c r="K20" s="15"/>
      <c r="L20" s="18">
        <f t="shared" si="2"/>
        <v>2461841</v>
      </c>
      <c r="M20" s="20">
        <f t="shared" si="3"/>
        <v>2461841</v>
      </c>
      <c r="N20" s="15"/>
      <c r="O20" s="18"/>
      <c r="P20" s="19"/>
      <c r="Q20" s="20"/>
      <c r="R20" s="153"/>
      <c r="S20" s="18"/>
      <c r="T20" s="19"/>
      <c r="U20" s="19"/>
      <c r="V20" s="19"/>
      <c r="W20" s="19"/>
      <c r="X20" s="19"/>
      <c r="Y20" s="20"/>
      <c r="Z20" s="15"/>
      <c r="AA20" s="18"/>
      <c r="AB20" s="19"/>
      <c r="AC20" s="19">
        <f>M20</f>
        <v>2461841</v>
      </c>
      <c r="AD20" s="19"/>
      <c r="AE20" s="19"/>
      <c r="AF20" s="20"/>
    </row>
    <row r="21" spans="2:34" x14ac:dyDescent="0.3">
      <c r="B21" s="25" t="s">
        <v>28</v>
      </c>
      <c r="C21" s="11" t="s">
        <v>29</v>
      </c>
      <c r="D21" s="21"/>
      <c r="E21" s="22"/>
      <c r="F21" s="23">
        <f t="shared" si="0"/>
        <v>0</v>
      </c>
      <c r="G21" s="15"/>
      <c r="H21" s="21"/>
      <c r="I21" s="22"/>
      <c r="J21" s="23">
        <f t="shared" si="1"/>
        <v>0</v>
      </c>
      <c r="K21" s="15"/>
      <c r="L21" s="21">
        <f t="shared" si="2"/>
        <v>0</v>
      </c>
      <c r="M21" s="23">
        <f t="shared" si="3"/>
        <v>0</v>
      </c>
      <c r="N21" s="15"/>
      <c r="O21" s="21"/>
      <c r="P21" s="22"/>
      <c r="Q21" s="23"/>
      <c r="R21" s="153"/>
      <c r="S21" s="21"/>
      <c r="T21" s="22"/>
      <c r="U21" s="22"/>
      <c r="V21" s="22"/>
      <c r="W21" s="22"/>
      <c r="X21" s="22"/>
      <c r="Y21" s="23"/>
      <c r="Z21" s="15"/>
      <c r="AA21" s="21"/>
      <c r="AB21" s="22"/>
      <c r="AC21" s="22"/>
      <c r="AD21" s="22"/>
      <c r="AE21" s="22"/>
      <c r="AF21" s="23"/>
    </row>
    <row r="22" spans="2:34" x14ac:dyDescent="0.3">
      <c r="B22" s="16" t="s">
        <v>30</v>
      </c>
      <c r="C22" s="17" t="s">
        <v>31</v>
      </c>
      <c r="D22" s="18"/>
      <c r="E22" s="19"/>
      <c r="F22" s="20">
        <f t="shared" si="0"/>
        <v>0</v>
      </c>
      <c r="G22" s="15"/>
      <c r="H22" s="18"/>
      <c r="I22" s="19"/>
      <c r="J22" s="20">
        <f t="shared" si="1"/>
        <v>0</v>
      </c>
      <c r="K22" s="15"/>
      <c r="L22" s="18">
        <f t="shared" si="2"/>
        <v>0</v>
      </c>
      <c r="M22" s="20">
        <f t="shared" si="3"/>
        <v>0</v>
      </c>
      <c r="N22" s="15"/>
      <c r="O22" s="18"/>
      <c r="P22" s="19"/>
      <c r="Q22" s="20"/>
      <c r="R22" s="153"/>
      <c r="S22" s="18"/>
      <c r="T22" s="19"/>
      <c r="U22" s="19"/>
      <c r="V22" s="19"/>
      <c r="W22" s="19"/>
      <c r="X22" s="19"/>
      <c r="Y22" s="20"/>
      <c r="Z22" s="15"/>
      <c r="AA22" s="18"/>
      <c r="AB22" s="19"/>
      <c r="AC22" s="19"/>
      <c r="AD22" s="19"/>
      <c r="AE22" s="19"/>
      <c r="AF22" s="20"/>
    </row>
    <row r="23" spans="2:34" x14ac:dyDescent="0.3">
      <c r="B23" s="25" t="s">
        <v>32</v>
      </c>
      <c r="C23" s="11" t="s">
        <v>33</v>
      </c>
      <c r="D23" s="21"/>
      <c r="E23" s="22"/>
      <c r="F23" s="23">
        <f t="shared" si="0"/>
        <v>0</v>
      </c>
      <c r="G23" s="15"/>
      <c r="H23" s="21"/>
      <c r="I23" s="22"/>
      <c r="J23" s="23">
        <f t="shared" si="1"/>
        <v>0</v>
      </c>
      <c r="K23" s="15"/>
      <c r="L23" s="21">
        <f t="shared" si="2"/>
        <v>0</v>
      </c>
      <c r="M23" s="23">
        <f t="shared" si="3"/>
        <v>0</v>
      </c>
      <c r="N23" s="15"/>
      <c r="O23" s="21"/>
      <c r="P23" s="22"/>
      <c r="Q23" s="23"/>
      <c r="R23" s="153"/>
      <c r="S23" s="21"/>
      <c r="T23" s="22"/>
      <c r="U23" s="22"/>
      <c r="V23" s="22"/>
      <c r="W23" s="22"/>
      <c r="X23" s="22"/>
      <c r="Y23" s="23"/>
      <c r="Z23" s="15"/>
      <c r="AA23" s="21"/>
      <c r="AB23" s="22"/>
      <c r="AC23" s="22"/>
      <c r="AD23" s="22"/>
      <c r="AE23" s="22"/>
      <c r="AF23" s="23"/>
    </row>
    <row r="24" spans="2:34" x14ac:dyDescent="0.3">
      <c r="B24" s="16" t="s">
        <v>34</v>
      </c>
      <c r="C24" s="17" t="s">
        <v>35</v>
      </c>
      <c r="D24" s="18"/>
      <c r="E24" s="19"/>
      <c r="F24" s="20">
        <f t="shared" si="0"/>
        <v>0</v>
      </c>
      <c r="G24" s="15"/>
      <c r="H24" s="18"/>
      <c r="I24" s="19"/>
      <c r="J24" s="20">
        <f t="shared" si="1"/>
        <v>0</v>
      </c>
      <c r="K24" s="15"/>
      <c r="L24" s="18">
        <f t="shared" si="2"/>
        <v>0</v>
      </c>
      <c r="M24" s="20">
        <f t="shared" si="3"/>
        <v>0</v>
      </c>
      <c r="N24" s="15"/>
      <c r="O24" s="18"/>
      <c r="P24" s="19"/>
      <c r="Q24" s="20"/>
      <c r="R24" s="153"/>
      <c r="S24" s="18"/>
      <c r="T24" s="19"/>
      <c r="U24" s="19"/>
      <c r="V24" s="19"/>
      <c r="W24" s="19"/>
      <c r="X24" s="19"/>
      <c r="Y24" s="20"/>
      <c r="Z24" s="15"/>
      <c r="AA24" s="18"/>
      <c r="AB24" s="19"/>
      <c r="AC24" s="19"/>
      <c r="AD24" s="19"/>
      <c r="AE24" s="19"/>
      <c r="AF24" s="20"/>
    </row>
    <row r="25" spans="2:34" x14ac:dyDescent="0.3">
      <c r="B25" s="25" t="s">
        <v>36</v>
      </c>
      <c r="C25" s="11" t="s">
        <v>37</v>
      </c>
      <c r="D25" s="21"/>
      <c r="E25" s="22"/>
      <c r="F25" s="23">
        <f t="shared" si="0"/>
        <v>0</v>
      </c>
      <c r="G25" s="15"/>
      <c r="H25" s="21"/>
      <c r="I25" s="22"/>
      <c r="J25" s="23">
        <f t="shared" si="1"/>
        <v>0</v>
      </c>
      <c r="K25" s="15"/>
      <c r="L25" s="21">
        <f t="shared" si="2"/>
        <v>0</v>
      </c>
      <c r="M25" s="23">
        <f t="shared" si="3"/>
        <v>0</v>
      </c>
      <c r="N25" s="15"/>
      <c r="O25" s="21"/>
      <c r="P25" s="22"/>
      <c r="Q25" s="23"/>
      <c r="R25" s="153"/>
      <c r="S25" s="21"/>
      <c r="T25" s="22"/>
      <c r="U25" s="22"/>
      <c r="V25" s="22"/>
      <c r="W25" s="22"/>
      <c r="X25" s="22"/>
      <c r="Y25" s="23"/>
      <c r="Z25" s="15"/>
      <c r="AA25" s="21"/>
      <c r="AB25" s="22"/>
      <c r="AC25" s="22"/>
      <c r="AD25" s="22"/>
      <c r="AE25" s="22"/>
      <c r="AF25" s="23"/>
    </row>
    <row r="26" spans="2:34" x14ac:dyDescent="0.3">
      <c r="B26" s="16" t="s">
        <v>38</v>
      </c>
      <c r="C26" s="17" t="s">
        <v>39</v>
      </c>
      <c r="D26" s="18"/>
      <c r="E26" s="19"/>
      <c r="F26" s="20">
        <f t="shared" si="0"/>
        <v>0</v>
      </c>
      <c r="G26" s="15"/>
      <c r="H26" s="18"/>
      <c r="I26" s="19"/>
      <c r="J26" s="20">
        <f t="shared" si="1"/>
        <v>0</v>
      </c>
      <c r="K26" s="15"/>
      <c r="L26" s="18">
        <f t="shared" si="2"/>
        <v>0</v>
      </c>
      <c r="M26" s="20">
        <f t="shared" si="3"/>
        <v>0</v>
      </c>
      <c r="N26" s="15"/>
      <c r="O26" s="18"/>
      <c r="P26" s="19"/>
      <c r="Q26" s="20"/>
      <c r="R26" s="153"/>
      <c r="S26" s="18"/>
      <c r="T26" s="19"/>
      <c r="U26" s="19"/>
      <c r="V26" s="19"/>
      <c r="W26" s="19"/>
      <c r="X26" s="19"/>
      <c r="Y26" s="20"/>
      <c r="Z26" s="15"/>
      <c r="AA26" s="18"/>
      <c r="AB26" s="19"/>
      <c r="AC26" s="19"/>
      <c r="AD26" s="19"/>
      <c r="AE26" s="19"/>
      <c r="AF26" s="20"/>
    </row>
    <row r="27" spans="2:34" x14ac:dyDescent="0.3">
      <c r="B27" s="206"/>
      <c r="C27" s="207"/>
      <c r="D27" s="208"/>
      <c r="E27" s="209"/>
      <c r="F27" s="210"/>
      <c r="G27" s="26"/>
      <c r="H27" s="208"/>
      <c r="I27" s="209"/>
      <c r="J27" s="210"/>
      <c r="K27" s="26"/>
      <c r="L27" s="208"/>
      <c r="M27" s="210"/>
      <c r="N27" s="26"/>
      <c r="O27" s="208"/>
      <c r="P27" s="209"/>
      <c r="Q27" s="210"/>
      <c r="R27" s="154"/>
      <c r="S27" s="145"/>
      <c r="T27" s="146"/>
      <c r="U27" s="146"/>
      <c r="V27" s="146"/>
      <c r="W27" s="146"/>
      <c r="X27" s="146"/>
      <c r="Y27" s="147"/>
      <c r="Z27" s="160"/>
      <c r="AA27" s="145"/>
      <c r="AB27" s="146"/>
      <c r="AC27" s="146"/>
      <c r="AD27" s="146"/>
      <c r="AE27" s="146"/>
      <c r="AF27" s="147"/>
    </row>
    <row r="28" spans="2:34" ht="15" thickBot="1" x14ac:dyDescent="0.35">
      <c r="B28" s="186" t="s">
        <v>40</v>
      </c>
      <c r="C28" s="199"/>
      <c r="D28" s="27">
        <f>SUM(D11:D26)</f>
        <v>295266813</v>
      </c>
      <c r="E28" s="28">
        <f>SUM(E11:E26)</f>
        <v>0</v>
      </c>
      <c r="F28" s="29">
        <f>SUM(F11:F26)</f>
        <v>295266813</v>
      </c>
      <c r="G28" s="15"/>
      <c r="H28" s="27">
        <f>SUM(H11:H26)</f>
        <v>293082565</v>
      </c>
      <c r="I28" s="28">
        <f>SUM(I11:I26)</f>
        <v>0</v>
      </c>
      <c r="J28" s="29">
        <f>SUM(J11:J26)</f>
        <v>293082565</v>
      </c>
      <c r="K28" s="15"/>
      <c r="L28" s="27">
        <f>SUM(L11:L26)</f>
        <v>2184248</v>
      </c>
      <c r="M28" s="29">
        <f>SUM(M11:M26)</f>
        <v>2184248</v>
      </c>
      <c r="N28" s="15"/>
      <c r="O28" s="27">
        <f>SUM(O11:O26)</f>
        <v>0</v>
      </c>
      <c r="P28" s="28">
        <f>SUM(P11:P26)</f>
        <v>0</v>
      </c>
      <c r="Q28" s="29">
        <f>SUM(Q11:Q26)</f>
        <v>0</v>
      </c>
      <c r="R28" s="153"/>
      <c r="S28" s="28">
        <f t="shared" ref="S28:Y28" si="4">SUM(S11:S26)</f>
        <v>0</v>
      </c>
      <c r="T28" s="28">
        <f t="shared" si="4"/>
        <v>0</v>
      </c>
      <c r="U28" s="28">
        <f t="shared" si="4"/>
        <v>0</v>
      </c>
      <c r="V28" s="28">
        <f t="shared" si="4"/>
        <v>0</v>
      </c>
      <c r="W28" s="28">
        <f t="shared" si="4"/>
        <v>0</v>
      </c>
      <c r="X28" s="28">
        <f t="shared" si="4"/>
        <v>0</v>
      </c>
      <c r="Y28" s="28">
        <f t="shared" si="4"/>
        <v>0</v>
      </c>
      <c r="Z28" s="15"/>
      <c r="AA28" s="28">
        <f t="shared" ref="AA28:AF28" si="5">SUM(AA11:AA26)</f>
        <v>0</v>
      </c>
      <c r="AB28" s="28">
        <f t="shared" si="5"/>
        <v>0</v>
      </c>
      <c r="AC28" s="28">
        <f t="shared" si="5"/>
        <v>2511841</v>
      </c>
      <c r="AD28" s="28">
        <f t="shared" si="5"/>
        <v>-343593</v>
      </c>
      <c r="AE28" s="28">
        <f t="shared" si="5"/>
        <v>0</v>
      </c>
      <c r="AF28" s="28">
        <f t="shared" si="5"/>
        <v>16000</v>
      </c>
    </row>
    <row r="29" spans="2:34" ht="15" thickBot="1" x14ac:dyDescent="0.35">
      <c r="B29" s="30"/>
      <c r="C29" s="31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</row>
    <row r="30" spans="2:34" ht="15" thickBot="1" x14ac:dyDescent="0.35">
      <c r="B30" s="200" t="s">
        <v>41</v>
      </c>
      <c r="C30" s="20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</row>
    <row r="31" spans="2:34" x14ac:dyDescent="0.3">
      <c r="B31" s="33">
        <v>2.1</v>
      </c>
      <c r="C31" s="34" t="s">
        <v>42</v>
      </c>
      <c r="D31" s="35">
        <v>37582117</v>
      </c>
      <c r="E31" s="36"/>
      <c r="F31" s="14">
        <f t="shared" ref="F31:F41" si="6">SUM(D31:E31)</f>
        <v>37582117</v>
      </c>
      <c r="G31" s="32"/>
      <c r="H31" s="35">
        <v>37582012</v>
      </c>
      <c r="I31" s="36"/>
      <c r="J31" s="14">
        <f t="shared" ref="J31:J41" si="7">SUM(H31:I31)</f>
        <v>37582012</v>
      </c>
      <c r="K31" s="32"/>
      <c r="L31" s="35">
        <f t="shared" ref="L31:L41" si="8">D31-H31</f>
        <v>105</v>
      </c>
      <c r="M31" s="37">
        <f t="shared" ref="M31:M41" si="9">F31-J31</f>
        <v>105</v>
      </c>
      <c r="N31" s="32"/>
      <c r="O31" s="35"/>
      <c r="P31" s="36"/>
      <c r="Q31" s="37"/>
      <c r="R31" s="32"/>
      <c r="S31" s="35"/>
      <c r="T31" s="36"/>
      <c r="U31" s="36"/>
      <c r="V31" s="36"/>
      <c r="W31" s="36"/>
      <c r="X31" s="36"/>
      <c r="Y31" s="37"/>
      <c r="Z31" s="32"/>
      <c r="AA31" s="35"/>
      <c r="AB31" s="36"/>
      <c r="AC31" s="36"/>
      <c r="AD31" s="36"/>
      <c r="AE31" s="36"/>
      <c r="AF31" s="37">
        <f>M31</f>
        <v>105</v>
      </c>
      <c r="AH31" s="15">
        <f>SUMIF(M31:M41,"&gt;0")</f>
        <v>105</v>
      </c>
    </row>
    <row r="32" spans="2:34" x14ac:dyDescent="0.3">
      <c r="B32" s="16">
        <v>2.2999999999999998</v>
      </c>
      <c r="C32" s="38" t="s">
        <v>43</v>
      </c>
      <c r="D32" s="39"/>
      <c r="E32" s="40"/>
      <c r="F32" s="20">
        <f t="shared" si="6"/>
        <v>0</v>
      </c>
      <c r="G32" s="32"/>
      <c r="H32" s="41"/>
      <c r="I32" s="40"/>
      <c r="J32" s="20">
        <f t="shared" si="7"/>
        <v>0</v>
      </c>
      <c r="K32" s="32"/>
      <c r="L32" s="41">
        <f t="shared" si="8"/>
        <v>0</v>
      </c>
      <c r="M32" s="42">
        <f t="shared" si="9"/>
        <v>0</v>
      </c>
      <c r="N32" s="32"/>
      <c r="O32" s="41"/>
      <c r="P32" s="40"/>
      <c r="Q32" s="42"/>
      <c r="R32" s="32"/>
      <c r="S32" s="41"/>
      <c r="T32" s="40"/>
      <c r="U32" s="40"/>
      <c r="V32" s="40"/>
      <c r="W32" s="40"/>
      <c r="X32" s="40"/>
      <c r="Y32" s="42"/>
      <c r="Z32" s="32"/>
      <c r="AA32" s="41"/>
      <c r="AB32" s="40"/>
      <c r="AC32" s="40"/>
      <c r="AD32" s="40"/>
      <c r="AE32" s="40"/>
      <c r="AF32" s="42"/>
      <c r="AH32" s="15">
        <f>SUMIF(M31:M41,"&lt;0")</f>
        <v>0</v>
      </c>
    </row>
    <row r="33" spans="2:34" x14ac:dyDescent="0.3">
      <c r="B33" s="10">
        <v>2.4</v>
      </c>
      <c r="C33" s="43" t="s">
        <v>44</v>
      </c>
      <c r="D33" s="44"/>
      <c r="E33" s="45"/>
      <c r="F33" s="23">
        <f t="shared" si="6"/>
        <v>0</v>
      </c>
      <c r="G33" s="32"/>
      <c r="H33" s="46"/>
      <c r="I33" s="45"/>
      <c r="J33" s="23">
        <f t="shared" si="7"/>
        <v>0</v>
      </c>
      <c r="K33" s="32"/>
      <c r="L33" s="46">
        <f t="shared" si="8"/>
        <v>0</v>
      </c>
      <c r="M33" s="47">
        <f t="shared" si="9"/>
        <v>0</v>
      </c>
      <c r="N33" s="32"/>
      <c r="O33" s="46"/>
      <c r="P33" s="45"/>
      <c r="Q33" s="47"/>
      <c r="R33" s="32"/>
      <c r="S33" s="46"/>
      <c r="T33" s="45"/>
      <c r="U33" s="45"/>
      <c r="V33" s="45"/>
      <c r="W33" s="45"/>
      <c r="X33" s="45"/>
      <c r="Y33" s="47"/>
      <c r="Z33" s="32"/>
      <c r="AA33" s="46"/>
      <c r="AB33" s="45"/>
      <c r="AC33" s="45"/>
      <c r="AD33" s="45"/>
      <c r="AE33" s="45"/>
      <c r="AF33" s="47"/>
    </row>
    <row r="34" spans="2:34" x14ac:dyDescent="0.3">
      <c r="B34" s="16">
        <v>2.5</v>
      </c>
      <c r="C34" s="38" t="s">
        <v>45</v>
      </c>
      <c r="D34" s="39"/>
      <c r="E34" s="40"/>
      <c r="F34" s="20">
        <f t="shared" si="6"/>
        <v>0</v>
      </c>
      <c r="G34" s="32"/>
      <c r="H34" s="39"/>
      <c r="I34" s="40"/>
      <c r="J34" s="20">
        <f t="shared" si="7"/>
        <v>0</v>
      </c>
      <c r="K34" s="32"/>
      <c r="L34" s="41">
        <f t="shared" si="8"/>
        <v>0</v>
      </c>
      <c r="M34" s="42">
        <f t="shared" si="9"/>
        <v>0</v>
      </c>
      <c r="N34" s="32"/>
      <c r="O34" s="41"/>
      <c r="P34" s="40"/>
      <c r="Q34" s="42"/>
      <c r="R34" s="32"/>
      <c r="S34" s="41"/>
      <c r="T34" s="40"/>
      <c r="U34" s="40"/>
      <c r="V34" s="40"/>
      <c r="W34" s="40"/>
      <c r="X34" s="40"/>
      <c r="Y34" s="42"/>
      <c r="Z34" s="32"/>
      <c r="AA34" s="41"/>
      <c r="AB34" s="40"/>
      <c r="AC34" s="40"/>
      <c r="AD34" s="40"/>
      <c r="AE34" s="40"/>
      <c r="AF34" s="42"/>
    </row>
    <row r="35" spans="2:34" x14ac:dyDescent="0.3">
      <c r="B35" s="10">
        <v>2.6</v>
      </c>
      <c r="C35" s="43" t="s">
        <v>46</v>
      </c>
      <c r="D35" s="44"/>
      <c r="E35" s="45"/>
      <c r="F35" s="23">
        <f t="shared" si="6"/>
        <v>0</v>
      </c>
      <c r="G35" s="32"/>
      <c r="H35" s="46"/>
      <c r="I35" s="45"/>
      <c r="J35" s="23">
        <f t="shared" si="7"/>
        <v>0</v>
      </c>
      <c r="K35" s="32"/>
      <c r="L35" s="46">
        <f t="shared" si="8"/>
        <v>0</v>
      </c>
      <c r="M35" s="47">
        <f t="shared" si="9"/>
        <v>0</v>
      </c>
      <c r="N35" s="32"/>
      <c r="O35" s="46"/>
      <c r="P35" s="45"/>
      <c r="Q35" s="47"/>
      <c r="R35" s="32"/>
      <c r="S35" s="46"/>
      <c r="T35" s="45"/>
      <c r="U35" s="45"/>
      <c r="V35" s="45"/>
      <c r="W35" s="45"/>
      <c r="X35" s="45"/>
      <c r="Y35" s="47"/>
      <c r="Z35" s="32"/>
      <c r="AA35" s="46"/>
      <c r="AB35" s="45"/>
      <c r="AC35" s="45"/>
      <c r="AD35" s="45"/>
      <c r="AE35" s="45"/>
      <c r="AF35" s="47"/>
    </row>
    <row r="36" spans="2:34" x14ac:dyDescent="0.3">
      <c r="B36" s="16">
        <v>2.7</v>
      </c>
      <c r="C36" s="38" t="s">
        <v>47</v>
      </c>
      <c r="D36" s="39"/>
      <c r="E36" s="40"/>
      <c r="F36" s="20">
        <f t="shared" si="6"/>
        <v>0</v>
      </c>
      <c r="G36" s="32"/>
      <c r="H36" s="39"/>
      <c r="I36" s="40"/>
      <c r="J36" s="20">
        <f t="shared" si="7"/>
        <v>0</v>
      </c>
      <c r="K36" s="32"/>
      <c r="L36" s="41">
        <f t="shared" si="8"/>
        <v>0</v>
      </c>
      <c r="M36" s="42">
        <f t="shared" si="9"/>
        <v>0</v>
      </c>
      <c r="N36" s="32"/>
      <c r="O36" s="41"/>
      <c r="P36" s="40"/>
      <c r="Q36" s="42"/>
      <c r="R36" s="32"/>
      <c r="S36" s="41"/>
      <c r="T36" s="40"/>
      <c r="U36" s="40"/>
      <c r="V36" s="40"/>
      <c r="W36" s="40"/>
      <c r="X36" s="40"/>
      <c r="Y36" s="42"/>
      <c r="Z36" s="32"/>
      <c r="AA36" s="41"/>
      <c r="AB36" s="40"/>
      <c r="AC36" s="40"/>
      <c r="AD36" s="40"/>
      <c r="AE36" s="40"/>
      <c r="AF36" s="42"/>
    </row>
    <row r="37" spans="2:34" x14ac:dyDescent="0.3">
      <c r="B37" s="10">
        <v>2.8</v>
      </c>
      <c r="C37" s="43" t="s">
        <v>48</v>
      </c>
      <c r="D37" s="44"/>
      <c r="E37" s="45"/>
      <c r="F37" s="23">
        <f t="shared" si="6"/>
        <v>0</v>
      </c>
      <c r="G37" s="32"/>
      <c r="H37" s="46"/>
      <c r="I37" s="45"/>
      <c r="J37" s="23">
        <f t="shared" si="7"/>
        <v>0</v>
      </c>
      <c r="K37" s="32"/>
      <c r="L37" s="46">
        <f t="shared" si="8"/>
        <v>0</v>
      </c>
      <c r="M37" s="47">
        <f t="shared" si="9"/>
        <v>0</v>
      </c>
      <c r="N37" s="32"/>
      <c r="O37" s="46"/>
      <c r="P37" s="45"/>
      <c r="Q37" s="47"/>
      <c r="R37" s="32"/>
      <c r="S37" s="46"/>
      <c r="T37" s="45"/>
      <c r="U37" s="45"/>
      <c r="V37" s="45"/>
      <c r="W37" s="45"/>
      <c r="X37" s="45"/>
      <c r="Y37" s="47"/>
      <c r="Z37" s="32"/>
      <c r="AA37" s="46"/>
      <c r="AB37" s="45"/>
      <c r="AC37" s="45"/>
      <c r="AD37" s="45"/>
      <c r="AE37" s="45"/>
      <c r="AF37" s="47"/>
    </row>
    <row r="38" spans="2:34" x14ac:dyDescent="0.3">
      <c r="B38" s="16">
        <v>2.9</v>
      </c>
      <c r="C38" s="38" t="s">
        <v>49</v>
      </c>
      <c r="D38" s="39"/>
      <c r="E38" s="40"/>
      <c r="F38" s="20">
        <f t="shared" si="6"/>
        <v>0</v>
      </c>
      <c r="G38" s="32"/>
      <c r="H38" s="41"/>
      <c r="I38" s="40"/>
      <c r="J38" s="20">
        <f t="shared" si="7"/>
        <v>0</v>
      </c>
      <c r="K38" s="32"/>
      <c r="L38" s="41">
        <f t="shared" si="8"/>
        <v>0</v>
      </c>
      <c r="M38" s="42">
        <f t="shared" si="9"/>
        <v>0</v>
      </c>
      <c r="N38" s="32"/>
      <c r="O38" s="41"/>
      <c r="P38" s="40"/>
      <c r="Q38" s="42"/>
      <c r="R38" s="32"/>
      <c r="S38" s="41"/>
      <c r="T38" s="40"/>
      <c r="U38" s="40"/>
      <c r="V38" s="40"/>
      <c r="W38" s="40"/>
      <c r="X38" s="40"/>
      <c r="Y38" s="42"/>
      <c r="Z38" s="32"/>
      <c r="AA38" s="41"/>
      <c r="AB38" s="40"/>
      <c r="AC38" s="40"/>
      <c r="AD38" s="40"/>
      <c r="AE38" s="40"/>
      <c r="AF38" s="42"/>
    </row>
    <row r="39" spans="2:34" ht="24" x14ac:dyDescent="0.3">
      <c r="B39" s="25" t="s">
        <v>50</v>
      </c>
      <c r="C39" s="43" t="s">
        <v>51</v>
      </c>
      <c r="D39" s="44"/>
      <c r="E39" s="45"/>
      <c r="F39" s="23">
        <f t="shared" si="6"/>
        <v>0</v>
      </c>
      <c r="G39" s="32"/>
      <c r="H39" s="46"/>
      <c r="I39" s="45"/>
      <c r="J39" s="23">
        <f t="shared" si="7"/>
        <v>0</v>
      </c>
      <c r="K39" s="32"/>
      <c r="L39" s="46">
        <f t="shared" si="8"/>
        <v>0</v>
      </c>
      <c r="M39" s="47">
        <f t="shared" si="9"/>
        <v>0</v>
      </c>
      <c r="N39" s="32"/>
      <c r="O39" s="46"/>
      <c r="P39" s="45"/>
      <c r="Q39" s="47"/>
      <c r="R39" s="32"/>
      <c r="S39" s="46"/>
      <c r="T39" s="45"/>
      <c r="U39" s="45"/>
      <c r="V39" s="45"/>
      <c r="W39" s="45"/>
      <c r="X39" s="45"/>
      <c r="Y39" s="47"/>
      <c r="Z39" s="32"/>
      <c r="AA39" s="46"/>
      <c r="AB39" s="45"/>
      <c r="AC39" s="45"/>
      <c r="AD39" s="45"/>
      <c r="AE39" s="45"/>
      <c r="AF39" s="47"/>
    </row>
    <row r="40" spans="2:34" x14ac:dyDescent="0.3">
      <c r="B40" s="16" t="s">
        <v>52</v>
      </c>
      <c r="C40" s="38" t="s">
        <v>53</v>
      </c>
      <c r="D40" s="39"/>
      <c r="E40" s="40"/>
      <c r="F40" s="20">
        <f t="shared" si="6"/>
        <v>0</v>
      </c>
      <c r="G40" s="32"/>
      <c r="H40" s="41"/>
      <c r="I40" s="40"/>
      <c r="J40" s="20">
        <f t="shared" si="7"/>
        <v>0</v>
      </c>
      <c r="K40" s="32"/>
      <c r="L40" s="41">
        <f t="shared" si="8"/>
        <v>0</v>
      </c>
      <c r="M40" s="42">
        <f t="shared" si="9"/>
        <v>0</v>
      </c>
      <c r="N40" s="32"/>
      <c r="O40" s="41"/>
      <c r="P40" s="40"/>
      <c r="Q40" s="42"/>
      <c r="R40" s="32"/>
      <c r="S40" s="41"/>
      <c r="T40" s="40"/>
      <c r="U40" s="40"/>
      <c r="V40" s="40"/>
      <c r="W40" s="40"/>
      <c r="X40" s="40"/>
      <c r="Y40" s="42"/>
      <c r="Z40" s="32"/>
      <c r="AA40" s="41"/>
      <c r="AB40" s="40"/>
      <c r="AC40" s="40"/>
      <c r="AD40" s="40"/>
      <c r="AE40" s="40"/>
      <c r="AF40" s="42"/>
    </row>
    <row r="41" spans="2:34" x14ac:dyDescent="0.3">
      <c r="B41" s="25" t="s">
        <v>54</v>
      </c>
      <c r="C41" s="43" t="s">
        <v>39</v>
      </c>
      <c r="D41" s="44"/>
      <c r="E41" s="45"/>
      <c r="F41" s="23">
        <f t="shared" si="6"/>
        <v>0</v>
      </c>
      <c r="G41" s="32"/>
      <c r="H41" s="46"/>
      <c r="I41" s="45"/>
      <c r="J41" s="23">
        <f t="shared" si="7"/>
        <v>0</v>
      </c>
      <c r="K41" s="32"/>
      <c r="L41" s="46">
        <f t="shared" si="8"/>
        <v>0</v>
      </c>
      <c r="M41" s="47">
        <f t="shared" si="9"/>
        <v>0</v>
      </c>
      <c r="N41" s="32"/>
      <c r="O41" s="46"/>
      <c r="P41" s="45"/>
      <c r="Q41" s="47"/>
      <c r="R41" s="32"/>
      <c r="S41" s="46"/>
      <c r="T41" s="45"/>
      <c r="U41" s="45"/>
      <c r="V41" s="45"/>
      <c r="W41" s="45"/>
      <c r="X41" s="45"/>
      <c r="Y41" s="47"/>
      <c r="Z41" s="32"/>
      <c r="AA41" s="46"/>
      <c r="AB41" s="45"/>
      <c r="AC41" s="45"/>
      <c r="AD41" s="45"/>
      <c r="AE41" s="45"/>
      <c r="AF41" s="47"/>
    </row>
    <row r="42" spans="2:34" ht="15" thickBot="1" x14ac:dyDescent="0.35">
      <c r="B42" s="186" t="s">
        <v>40</v>
      </c>
      <c r="C42" s="187"/>
      <c r="D42" s="48">
        <f>SUM(D31:D41)</f>
        <v>37582117</v>
      </c>
      <c r="E42" s="49">
        <f>SUM(E31:E41)</f>
        <v>0</v>
      </c>
      <c r="F42" s="50">
        <f>SUM(F31:F41)</f>
        <v>37582117</v>
      </c>
      <c r="G42" s="32"/>
      <c r="H42" s="51">
        <f>SUM(H31:H41)</f>
        <v>37582012</v>
      </c>
      <c r="I42" s="49">
        <f>SUM(I31:I41)</f>
        <v>0</v>
      </c>
      <c r="J42" s="50">
        <f>SUM(J31:J41)</f>
        <v>37582012</v>
      </c>
      <c r="K42" s="32"/>
      <c r="L42" s="51">
        <f>SUM(L31:L41)</f>
        <v>105</v>
      </c>
      <c r="M42" s="50">
        <f>SUM(M31:M41)</f>
        <v>105</v>
      </c>
      <c r="N42" s="32"/>
      <c r="O42" s="51">
        <f>SUM(O31:O41)</f>
        <v>0</v>
      </c>
      <c r="P42" s="49">
        <f>SUM(P31:P41)</f>
        <v>0</v>
      </c>
      <c r="Q42" s="50">
        <f>SUM(Q31:Q41)</f>
        <v>0</v>
      </c>
      <c r="R42" s="32"/>
      <c r="S42" s="49">
        <f t="shared" ref="S42:Y42" si="10">SUM(S31:S41)</f>
        <v>0</v>
      </c>
      <c r="T42" s="49">
        <f t="shared" si="10"/>
        <v>0</v>
      </c>
      <c r="U42" s="49">
        <f t="shared" si="10"/>
        <v>0</v>
      </c>
      <c r="V42" s="49">
        <f t="shared" si="10"/>
        <v>0</v>
      </c>
      <c r="W42" s="49">
        <f t="shared" si="10"/>
        <v>0</v>
      </c>
      <c r="X42" s="49">
        <f t="shared" si="10"/>
        <v>0</v>
      </c>
      <c r="Y42" s="49">
        <f t="shared" si="10"/>
        <v>0</v>
      </c>
      <c r="Z42" s="32"/>
      <c r="AA42" s="49">
        <f t="shared" ref="AA42:AF42" si="11">SUM(AA31:AA41)</f>
        <v>0</v>
      </c>
      <c r="AB42" s="49">
        <f t="shared" si="11"/>
        <v>0</v>
      </c>
      <c r="AC42" s="49">
        <f t="shared" si="11"/>
        <v>0</v>
      </c>
      <c r="AD42" s="49">
        <f t="shared" si="11"/>
        <v>0</v>
      </c>
      <c r="AE42" s="49">
        <f t="shared" si="11"/>
        <v>0</v>
      </c>
      <c r="AF42" s="49">
        <f t="shared" si="11"/>
        <v>105</v>
      </c>
    </row>
    <row r="43" spans="2:34" ht="16.2" thickBot="1" x14ac:dyDescent="0.35">
      <c r="B43" s="52" t="s">
        <v>55</v>
      </c>
      <c r="C43" s="53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</row>
    <row r="44" spans="2:34" ht="15" thickBot="1" x14ac:dyDescent="0.35">
      <c r="B44" s="195" t="s">
        <v>56</v>
      </c>
      <c r="C44" s="196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</row>
    <row r="45" spans="2:34" x14ac:dyDescent="0.3">
      <c r="B45" s="10">
        <v>3.1</v>
      </c>
      <c r="C45" s="43" t="s">
        <v>57</v>
      </c>
      <c r="D45" s="54"/>
      <c r="E45" s="55"/>
      <c r="F45" s="14">
        <f>SUM(D45:E45)</f>
        <v>0</v>
      </c>
      <c r="G45" s="32"/>
      <c r="H45" s="54"/>
      <c r="I45" s="36"/>
      <c r="J45" s="14">
        <f>SUM(H45:I45)</f>
        <v>0</v>
      </c>
      <c r="K45" s="32"/>
      <c r="L45" s="35">
        <f>D45-H45</f>
        <v>0</v>
      </c>
      <c r="M45" s="37">
        <f>F45-J45</f>
        <v>0</v>
      </c>
      <c r="N45" s="32"/>
      <c r="O45" s="35"/>
      <c r="P45" s="36"/>
      <c r="Q45" s="37"/>
      <c r="R45" s="32"/>
      <c r="S45" s="35"/>
      <c r="T45" s="36"/>
      <c r="U45" s="36"/>
      <c r="V45" s="36"/>
      <c r="W45" s="36"/>
      <c r="X45" s="36"/>
      <c r="Y45" s="37"/>
      <c r="Z45" s="32"/>
      <c r="AA45" s="35"/>
      <c r="AB45" s="36"/>
      <c r="AC45" s="36"/>
      <c r="AD45" s="36"/>
      <c r="AE45" s="36"/>
      <c r="AF45" s="37"/>
      <c r="AH45" s="15">
        <f>SUMIF(M45:M49,"&gt;0")</f>
        <v>0</v>
      </c>
    </row>
    <row r="46" spans="2:34" x14ac:dyDescent="0.3">
      <c r="B46" s="16">
        <v>3.2</v>
      </c>
      <c r="C46" s="38" t="s">
        <v>58</v>
      </c>
      <c r="D46" s="41"/>
      <c r="E46" s="40"/>
      <c r="F46" s="20">
        <f>SUM(D46:E46)</f>
        <v>0</v>
      </c>
      <c r="G46" s="32"/>
      <c r="H46" s="41"/>
      <c r="I46" s="40"/>
      <c r="J46" s="20">
        <f>SUM(H46:I46)</f>
        <v>0</v>
      </c>
      <c r="K46" s="32"/>
      <c r="L46" s="41">
        <f>D46-H46</f>
        <v>0</v>
      </c>
      <c r="M46" s="42">
        <f>F46-J46</f>
        <v>0</v>
      </c>
      <c r="N46" s="32"/>
      <c r="O46" s="41"/>
      <c r="P46" s="40"/>
      <c r="Q46" s="42"/>
      <c r="R46" s="32"/>
      <c r="S46" s="41"/>
      <c r="T46" s="40"/>
      <c r="U46" s="40"/>
      <c r="V46" s="40"/>
      <c r="W46" s="40"/>
      <c r="X46" s="40"/>
      <c r="Y46" s="42"/>
      <c r="Z46" s="32"/>
      <c r="AA46" s="41"/>
      <c r="AB46" s="40"/>
      <c r="AC46" s="40"/>
      <c r="AD46" s="40"/>
      <c r="AE46" s="40"/>
      <c r="AF46" s="42"/>
      <c r="AH46" s="15">
        <f>SUMIF(M45:M49,"&lt;0")</f>
        <v>0</v>
      </c>
    </row>
    <row r="47" spans="2:34" x14ac:dyDescent="0.3">
      <c r="B47" s="10">
        <v>3.3</v>
      </c>
      <c r="C47" s="43" t="s">
        <v>59</v>
      </c>
      <c r="D47" s="46"/>
      <c r="E47" s="45"/>
      <c r="F47" s="23">
        <f>SUM(D47:E47)</f>
        <v>0</v>
      </c>
      <c r="G47" s="32"/>
      <c r="H47" s="46"/>
      <c r="I47" s="45"/>
      <c r="J47" s="23">
        <f>SUM(H47:I47)</f>
        <v>0</v>
      </c>
      <c r="K47" s="32"/>
      <c r="L47" s="46">
        <f>D47-H47</f>
        <v>0</v>
      </c>
      <c r="M47" s="47">
        <f>F47-J47</f>
        <v>0</v>
      </c>
      <c r="N47" s="32"/>
      <c r="O47" s="46"/>
      <c r="P47" s="45"/>
      <c r="Q47" s="47"/>
      <c r="R47" s="32"/>
      <c r="S47" s="46"/>
      <c r="T47" s="45"/>
      <c r="U47" s="45"/>
      <c r="V47" s="45"/>
      <c r="W47" s="45"/>
      <c r="X47" s="45"/>
      <c r="Y47" s="47"/>
      <c r="Z47" s="32"/>
      <c r="AA47" s="46"/>
      <c r="AB47" s="45"/>
      <c r="AC47" s="45"/>
      <c r="AD47" s="45"/>
      <c r="AE47" s="45"/>
      <c r="AF47" s="47"/>
    </row>
    <row r="48" spans="2:34" x14ac:dyDescent="0.3">
      <c r="B48" s="16">
        <v>3.4</v>
      </c>
      <c r="C48" s="38" t="s">
        <v>60</v>
      </c>
      <c r="D48" s="41"/>
      <c r="E48" s="40"/>
      <c r="F48" s="20">
        <f>SUM(D48:E48)</f>
        <v>0</v>
      </c>
      <c r="G48" s="32"/>
      <c r="H48" s="39"/>
      <c r="I48" s="40"/>
      <c r="J48" s="20">
        <f>SUM(H48:I48)</f>
        <v>0</v>
      </c>
      <c r="K48" s="32"/>
      <c r="L48" s="41">
        <f>D48-H48</f>
        <v>0</v>
      </c>
      <c r="M48" s="42">
        <f>F48-J48</f>
        <v>0</v>
      </c>
      <c r="N48" s="32"/>
      <c r="O48" s="41"/>
      <c r="P48" s="40"/>
      <c r="Q48" s="42"/>
      <c r="R48" s="32"/>
      <c r="S48" s="41"/>
      <c r="T48" s="40"/>
      <c r="U48" s="40"/>
      <c r="V48" s="40"/>
      <c r="W48" s="40"/>
      <c r="X48" s="40"/>
      <c r="Y48" s="42"/>
      <c r="Z48" s="32"/>
      <c r="AA48" s="41"/>
      <c r="AB48" s="40"/>
      <c r="AC48" s="40"/>
      <c r="AD48" s="40"/>
      <c r="AE48" s="40"/>
      <c r="AF48" s="42"/>
    </row>
    <row r="49" spans="2:34" x14ac:dyDescent="0.3">
      <c r="B49" s="10">
        <v>3.5</v>
      </c>
      <c r="C49" s="43" t="s">
        <v>39</v>
      </c>
      <c r="D49" s="46"/>
      <c r="E49" s="45"/>
      <c r="F49" s="23">
        <f>SUM(D49:E49)</f>
        <v>0</v>
      </c>
      <c r="G49" s="32"/>
      <c r="H49" s="46"/>
      <c r="I49" s="45"/>
      <c r="J49" s="23">
        <f>SUM(H49:I49)</f>
        <v>0</v>
      </c>
      <c r="K49" s="32"/>
      <c r="L49" s="46">
        <f>D49-H49</f>
        <v>0</v>
      </c>
      <c r="M49" s="47">
        <f>F49-J49</f>
        <v>0</v>
      </c>
      <c r="N49" s="32"/>
      <c r="O49" s="46"/>
      <c r="P49" s="45"/>
      <c r="Q49" s="47"/>
      <c r="R49" s="32"/>
      <c r="S49" s="46"/>
      <c r="T49" s="45"/>
      <c r="U49" s="45"/>
      <c r="V49" s="45"/>
      <c r="W49" s="45"/>
      <c r="X49" s="45"/>
      <c r="Y49" s="47"/>
      <c r="Z49" s="32"/>
      <c r="AA49" s="46"/>
      <c r="AB49" s="45"/>
      <c r="AC49" s="45"/>
      <c r="AD49" s="45"/>
      <c r="AE49" s="45"/>
      <c r="AF49" s="47"/>
    </row>
    <row r="50" spans="2:34" ht="15" thickBot="1" x14ac:dyDescent="0.35">
      <c r="B50" s="186" t="s">
        <v>40</v>
      </c>
      <c r="C50" s="187"/>
      <c r="D50" s="48">
        <f>SUM(D45:D49)</f>
        <v>0</v>
      </c>
      <c r="E50" s="49">
        <f>SUM(E45:E49)</f>
        <v>0</v>
      </c>
      <c r="F50" s="50">
        <f>SUM(F45:F49)</f>
        <v>0</v>
      </c>
      <c r="G50" s="32"/>
      <c r="H50" s="51">
        <f>SUM(H45:H49)</f>
        <v>0</v>
      </c>
      <c r="I50" s="49">
        <f>SUM(I45:I49)</f>
        <v>0</v>
      </c>
      <c r="J50" s="50">
        <f>SUM(J45:J49)</f>
        <v>0</v>
      </c>
      <c r="K50" s="32"/>
      <c r="L50" s="51">
        <f>SUM(L45:L49)</f>
        <v>0</v>
      </c>
      <c r="M50" s="50">
        <f>SUM(M45:M49)</f>
        <v>0</v>
      </c>
      <c r="N50" s="32"/>
      <c r="O50" s="51">
        <f>SUM(O45:O49)</f>
        <v>0</v>
      </c>
      <c r="P50" s="49">
        <f>SUM(P45:P49)</f>
        <v>0</v>
      </c>
      <c r="Q50" s="50">
        <f>SUM(Q45:Q49)</f>
        <v>0</v>
      </c>
      <c r="R50" s="32"/>
      <c r="S50" s="49">
        <f t="shared" ref="S50:Y50" si="12">SUM(S45:S49)</f>
        <v>0</v>
      </c>
      <c r="T50" s="49">
        <f t="shared" si="12"/>
        <v>0</v>
      </c>
      <c r="U50" s="49">
        <f t="shared" si="12"/>
        <v>0</v>
      </c>
      <c r="V50" s="49">
        <f t="shared" si="12"/>
        <v>0</v>
      </c>
      <c r="W50" s="49">
        <f t="shared" si="12"/>
        <v>0</v>
      </c>
      <c r="X50" s="49">
        <f t="shared" si="12"/>
        <v>0</v>
      </c>
      <c r="Y50" s="49">
        <f t="shared" si="12"/>
        <v>0</v>
      </c>
      <c r="Z50" s="32"/>
      <c r="AA50" s="49">
        <f t="shared" ref="AA50:AF50" si="13">SUM(AA45:AA49)</f>
        <v>0</v>
      </c>
      <c r="AB50" s="49">
        <f t="shared" si="13"/>
        <v>0</v>
      </c>
      <c r="AC50" s="49">
        <f t="shared" si="13"/>
        <v>0</v>
      </c>
      <c r="AD50" s="49">
        <f t="shared" si="13"/>
        <v>0</v>
      </c>
      <c r="AE50" s="49">
        <f t="shared" si="13"/>
        <v>0</v>
      </c>
      <c r="AF50" s="49">
        <f t="shared" si="13"/>
        <v>0</v>
      </c>
    </row>
    <row r="51" spans="2:34" ht="15" thickBot="1" x14ac:dyDescent="0.35"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</row>
    <row r="52" spans="2:34" ht="15" thickBot="1" x14ac:dyDescent="0.35">
      <c r="B52" s="202" t="s">
        <v>61</v>
      </c>
      <c r="C52" s="203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  <c r="AB52" s="32"/>
      <c r="AC52" s="32"/>
      <c r="AD52" s="32"/>
      <c r="AE52" s="32"/>
      <c r="AF52" s="32"/>
    </row>
    <row r="53" spans="2:34" ht="24" x14ac:dyDescent="0.3">
      <c r="B53" s="10">
        <v>4.0999999999999996</v>
      </c>
      <c r="C53" s="43" t="s">
        <v>62</v>
      </c>
      <c r="D53" s="35">
        <v>0</v>
      </c>
      <c r="E53" s="55"/>
      <c r="F53" s="14">
        <f>SUM(D53:E53)</f>
        <v>0</v>
      </c>
      <c r="G53" s="32"/>
      <c r="H53" s="35"/>
      <c r="I53" s="36"/>
      <c r="J53" s="14">
        <f>SUM(H53:I53)</f>
        <v>0</v>
      </c>
      <c r="K53" s="32"/>
      <c r="L53" s="35">
        <f>D53-H53</f>
        <v>0</v>
      </c>
      <c r="M53" s="37">
        <f>F53-J53</f>
        <v>0</v>
      </c>
      <c r="N53" s="32"/>
      <c r="O53" s="35"/>
      <c r="P53" s="36"/>
      <c r="Q53" s="37"/>
      <c r="R53" s="32"/>
      <c r="S53" s="35"/>
      <c r="T53" s="36"/>
      <c r="U53" s="36"/>
      <c r="V53" s="36"/>
      <c r="W53" s="36"/>
      <c r="X53" s="36"/>
      <c r="Y53" s="37"/>
      <c r="Z53" s="32"/>
      <c r="AA53" s="35"/>
      <c r="AB53" s="36"/>
      <c r="AC53" s="36"/>
      <c r="AD53" s="36"/>
      <c r="AE53" s="36"/>
      <c r="AF53" s="37"/>
      <c r="AH53" s="15">
        <f>SUMIF(M53:M57,"&gt;0")</f>
        <v>0</v>
      </c>
    </row>
    <row r="54" spans="2:34" x14ac:dyDescent="0.3">
      <c r="B54" s="16">
        <v>4.2</v>
      </c>
      <c r="C54" s="38" t="s">
        <v>63</v>
      </c>
      <c r="D54" s="41"/>
      <c r="E54" s="40"/>
      <c r="F54" s="20">
        <f>SUM(D54:E54)</f>
        <v>0</v>
      </c>
      <c r="G54" s="32"/>
      <c r="H54" s="41"/>
      <c r="I54" s="40"/>
      <c r="J54" s="20">
        <f>SUM(H54:I54)</f>
        <v>0</v>
      </c>
      <c r="K54" s="32"/>
      <c r="L54" s="41">
        <f>D54-H54</f>
        <v>0</v>
      </c>
      <c r="M54" s="42">
        <f>F54-J54</f>
        <v>0</v>
      </c>
      <c r="N54" s="32"/>
      <c r="O54" s="41"/>
      <c r="P54" s="40"/>
      <c r="Q54" s="42"/>
      <c r="R54" s="32"/>
      <c r="S54" s="41"/>
      <c r="T54" s="40"/>
      <c r="U54" s="40"/>
      <c r="V54" s="40"/>
      <c r="W54" s="40"/>
      <c r="X54" s="40"/>
      <c r="Y54" s="42"/>
      <c r="Z54" s="32"/>
      <c r="AA54" s="41"/>
      <c r="AB54" s="40"/>
      <c r="AC54" s="40"/>
      <c r="AD54" s="40"/>
      <c r="AE54" s="40"/>
      <c r="AF54" s="42"/>
      <c r="AH54" s="15">
        <f>SUMIF(M53:M57,"&lt;0")</f>
        <v>0</v>
      </c>
    </row>
    <row r="55" spans="2:34" ht="24" x14ac:dyDescent="0.3">
      <c r="B55" s="10">
        <v>4.3</v>
      </c>
      <c r="C55" s="43" t="s">
        <v>64</v>
      </c>
      <c r="D55" s="46"/>
      <c r="F55" s="23">
        <f>SUM(D55:E55)</f>
        <v>0</v>
      </c>
      <c r="G55" s="32"/>
      <c r="H55" s="46"/>
      <c r="I55" s="45"/>
      <c r="J55" s="23">
        <f>SUM(H55:I55)</f>
        <v>0</v>
      </c>
      <c r="K55" s="32"/>
      <c r="L55" s="46">
        <f>D55-H55</f>
        <v>0</v>
      </c>
      <c r="M55" s="47">
        <f>F55-J55</f>
        <v>0</v>
      </c>
      <c r="N55" s="32"/>
      <c r="O55" s="46"/>
      <c r="P55" s="45"/>
      <c r="Q55" s="47"/>
      <c r="R55" s="32"/>
      <c r="S55" s="46"/>
      <c r="T55" s="45"/>
      <c r="U55" s="45"/>
      <c r="V55" s="45"/>
      <c r="W55" s="45"/>
      <c r="X55" s="45"/>
      <c r="Y55" s="47"/>
      <c r="Z55" s="32"/>
      <c r="AA55" s="46"/>
      <c r="AB55" s="45"/>
      <c r="AC55" s="45"/>
      <c r="AD55" s="45"/>
      <c r="AE55" s="45"/>
      <c r="AF55" s="47"/>
    </row>
    <row r="56" spans="2:34" x14ac:dyDescent="0.3">
      <c r="B56" s="16">
        <v>4.4000000000000004</v>
      </c>
      <c r="C56" s="38" t="s">
        <v>65</v>
      </c>
      <c r="D56" s="41"/>
      <c r="E56" s="40"/>
      <c r="F56" s="20">
        <f>SUM(D56:E56)</f>
        <v>0</v>
      </c>
      <c r="G56" s="32"/>
      <c r="H56" s="41"/>
      <c r="I56" s="40"/>
      <c r="J56" s="20">
        <f>SUM(H56:I56)</f>
        <v>0</v>
      </c>
      <c r="K56" s="32"/>
      <c r="L56" s="41">
        <f>D56-H56</f>
        <v>0</v>
      </c>
      <c r="M56" s="42">
        <f>F56-J56</f>
        <v>0</v>
      </c>
      <c r="N56" s="32"/>
      <c r="O56" s="41"/>
      <c r="P56" s="40"/>
      <c r="Q56" s="42"/>
      <c r="R56" s="32"/>
      <c r="S56" s="41"/>
      <c r="T56" s="40"/>
      <c r="U56" s="40"/>
      <c r="V56" s="40"/>
      <c r="W56" s="40"/>
      <c r="X56" s="40"/>
      <c r="Y56" s="42"/>
      <c r="Z56" s="32"/>
      <c r="AA56" s="41"/>
      <c r="AB56" s="40"/>
      <c r="AC56" s="40"/>
      <c r="AD56" s="40"/>
      <c r="AE56" s="40"/>
      <c r="AF56" s="42"/>
    </row>
    <row r="57" spans="2:34" x14ac:dyDescent="0.3">
      <c r="B57" s="10">
        <v>4.5</v>
      </c>
      <c r="C57" s="43" t="s">
        <v>39</v>
      </c>
      <c r="D57" s="46"/>
      <c r="E57" s="45"/>
      <c r="F57" s="23">
        <f>SUM(D57:E57)</f>
        <v>0</v>
      </c>
      <c r="G57" s="32"/>
      <c r="H57" s="46"/>
      <c r="I57" s="45"/>
      <c r="J57" s="23">
        <f>SUM(H57:I57)</f>
        <v>0</v>
      </c>
      <c r="K57" s="32"/>
      <c r="L57" s="46">
        <f>D57-H57</f>
        <v>0</v>
      </c>
      <c r="M57" s="47">
        <f>F57-J57</f>
        <v>0</v>
      </c>
      <c r="N57" s="32"/>
      <c r="O57" s="46"/>
      <c r="P57" s="45"/>
      <c r="Q57" s="47"/>
      <c r="R57" s="32"/>
      <c r="S57" s="46"/>
      <c r="T57" s="45"/>
      <c r="U57" s="45"/>
      <c r="V57" s="45"/>
      <c r="W57" s="45"/>
      <c r="X57" s="45"/>
      <c r="Y57" s="47"/>
      <c r="Z57" s="32"/>
      <c r="AA57" s="46"/>
      <c r="AB57" s="45"/>
      <c r="AC57" s="45"/>
      <c r="AD57" s="45"/>
      <c r="AE57" s="45"/>
      <c r="AF57" s="47"/>
    </row>
    <row r="58" spans="2:34" ht="15" thickBot="1" x14ac:dyDescent="0.35">
      <c r="B58" s="186" t="s">
        <v>40</v>
      </c>
      <c r="C58" s="187"/>
      <c r="D58" s="51">
        <f>SUM(D53:D57)</f>
        <v>0</v>
      </c>
      <c r="E58" s="49">
        <f>SUM(E53:E57)</f>
        <v>0</v>
      </c>
      <c r="F58" s="50">
        <f>SUM(F53:F57)</f>
        <v>0</v>
      </c>
      <c r="G58" s="32"/>
      <c r="H58" s="51">
        <f>SUM(H53:H57)</f>
        <v>0</v>
      </c>
      <c r="I58" s="49">
        <f>SUM(I53:I57)</f>
        <v>0</v>
      </c>
      <c r="J58" s="50">
        <f>SUM(J53:J57)</f>
        <v>0</v>
      </c>
      <c r="K58" s="32"/>
      <c r="L58" s="51">
        <f>SUM(L53:L57)</f>
        <v>0</v>
      </c>
      <c r="M58" s="50">
        <f>SUM(M53:M57)</f>
        <v>0</v>
      </c>
      <c r="N58" s="32"/>
      <c r="O58" s="51">
        <f>SUM(O53:O57)</f>
        <v>0</v>
      </c>
      <c r="P58" s="49">
        <f>SUM(P53:P57)</f>
        <v>0</v>
      </c>
      <c r="Q58" s="50">
        <f>SUM(Q53:Q57)</f>
        <v>0</v>
      </c>
      <c r="R58" s="32"/>
      <c r="S58" s="49">
        <f t="shared" ref="S58:Y58" si="14">SUM(S53:S57)</f>
        <v>0</v>
      </c>
      <c r="T58" s="49">
        <f t="shared" si="14"/>
        <v>0</v>
      </c>
      <c r="U58" s="49">
        <f t="shared" si="14"/>
        <v>0</v>
      </c>
      <c r="V58" s="49">
        <f t="shared" si="14"/>
        <v>0</v>
      </c>
      <c r="W58" s="49">
        <f t="shared" si="14"/>
        <v>0</v>
      </c>
      <c r="X58" s="49">
        <f t="shared" si="14"/>
        <v>0</v>
      </c>
      <c r="Y58" s="49">
        <f t="shared" si="14"/>
        <v>0</v>
      </c>
      <c r="Z58" s="32"/>
      <c r="AA58" s="49">
        <f t="shared" ref="AA58:AF58" si="15">SUM(AA53:AA57)</f>
        <v>0</v>
      </c>
      <c r="AB58" s="49">
        <f t="shared" si="15"/>
        <v>0</v>
      </c>
      <c r="AC58" s="49">
        <f t="shared" si="15"/>
        <v>0</v>
      </c>
      <c r="AD58" s="49">
        <f t="shared" si="15"/>
        <v>0</v>
      </c>
      <c r="AE58" s="49">
        <f t="shared" si="15"/>
        <v>0</v>
      </c>
      <c r="AF58" s="49">
        <f t="shared" si="15"/>
        <v>0</v>
      </c>
    </row>
    <row r="59" spans="2:34" ht="15" thickBot="1" x14ac:dyDescent="0.35">
      <c r="B59" s="56"/>
      <c r="C59" s="53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  <c r="AB59" s="32"/>
      <c r="AC59" s="32"/>
      <c r="AD59" s="32"/>
      <c r="AE59" s="32"/>
      <c r="AF59" s="32"/>
    </row>
    <row r="60" spans="2:34" ht="15" thickBot="1" x14ac:dyDescent="0.35">
      <c r="B60" s="195" t="s">
        <v>66</v>
      </c>
      <c r="C60" s="196"/>
      <c r="D60" s="32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</row>
    <row r="61" spans="2:34" x14ac:dyDescent="0.3">
      <c r="B61" s="10">
        <v>5.0999999999999996</v>
      </c>
      <c r="C61" s="43" t="s">
        <v>67</v>
      </c>
      <c r="D61" s="35"/>
      <c r="E61" s="36"/>
      <c r="F61" s="14">
        <f>SUM(D61:E61)</f>
        <v>0</v>
      </c>
      <c r="G61" s="32"/>
      <c r="H61" s="54"/>
      <c r="I61" s="36"/>
      <c r="J61" s="14">
        <f>SUM(H61:I61)</f>
        <v>0</v>
      </c>
      <c r="K61" s="32"/>
      <c r="L61" s="35">
        <f>D61-H61</f>
        <v>0</v>
      </c>
      <c r="M61" s="37">
        <f>F61-J61</f>
        <v>0</v>
      </c>
      <c r="N61" s="32"/>
      <c r="O61" s="35"/>
      <c r="P61" s="36"/>
      <c r="Q61" s="37"/>
      <c r="R61" s="32"/>
      <c r="S61" s="35"/>
      <c r="T61" s="36"/>
      <c r="U61" s="36"/>
      <c r="V61" s="36"/>
      <c r="W61" s="36"/>
      <c r="X61" s="36"/>
      <c r="Y61" s="37"/>
      <c r="Z61" s="32"/>
      <c r="AA61" s="35"/>
      <c r="AB61" s="36"/>
      <c r="AC61" s="36"/>
      <c r="AD61" s="36"/>
      <c r="AE61" s="36"/>
      <c r="AF61" s="37"/>
      <c r="AH61" s="15">
        <f>SUMIF(M61:M65,"&gt;0")</f>
        <v>0</v>
      </c>
    </row>
    <row r="62" spans="2:34" x14ac:dyDescent="0.3">
      <c r="B62" s="16">
        <v>5.2</v>
      </c>
      <c r="C62" s="38" t="s">
        <v>68</v>
      </c>
      <c r="D62" s="41"/>
      <c r="E62" s="40"/>
      <c r="F62" s="20">
        <f>SUM(D62:E62)</f>
        <v>0</v>
      </c>
      <c r="G62" s="32"/>
      <c r="H62" s="41"/>
      <c r="I62" s="40"/>
      <c r="J62" s="20">
        <f>SUM(H62:I62)</f>
        <v>0</v>
      </c>
      <c r="K62" s="32"/>
      <c r="L62" s="41">
        <f>D62-H62</f>
        <v>0</v>
      </c>
      <c r="M62" s="42">
        <f>F62-J62</f>
        <v>0</v>
      </c>
      <c r="N62" s="32"/>
      <c r="O62" s="41"/>
      <c r="P62" s="40"/>
      <c r="Q62" s="42"/>
      <c r="R62" s="32"/>
      <c r="S62" s="41"/>
      <c r="T62" s="40"/>
      <c r="U62" s="40"/>
      <c r="V62" s="40"/>
      <c r="W62" s="40"/>
      <c r="X62" s="40"/>
      <c r="Y62" s="42"/>
      <c r="Z62" s="32"/>
      <c r="AA62" s="41"/>
      <c r="AB62" s="40"/>
      <c r="AC62" s="40"/>
      <c r="AD62" s="40"/>
      <c r="AE62" s="40"/>
      <c r="AF62" s="42"/>
      <c r="AH62" s="15">
        <f>SUMIF(M61:M65,"&lt;0")</f>
        <v>-3100000</v>
      </c>
    </row>
    <row r="63" spans="2:34" x14ac:dyDescent="0.3">
      <c r="B63" s="10">
        <v>5.3</v>
      </c>
      <c r="C63" s="43" t="s">
        <v>69</v>
      </c>
      <c r="D63" s="46"/>
      <c r="E63" s="45"/>
      <c r="F63" s="23">
        <f>SUM(D63:E63)</f>
        <v>0</v>
      </c>
      <c r="G63" s="32"/>
      <c r="H63" s="46"/>
      <c r="I63" s="45"/>
      <c r="J63" s="23">
        <f>SUM(H63:I63)</f>
        <v>0</v>
      </c>
      <c r="K63" s="32"/>
      <c r="L63" s="46">
        <f>D63-H63</f>
        <v>0</v>
      </c>
      <c r="M63" s="47">
        <f>F63-J63</f>
        <v>0</v>
      </c>
      <c r="N63" s="32"/>
      <c r="O63" s="46"/>
      <c r="P63" s="45"/>
      <c r="Q63" s="47"/>
      <c r="R63" s="32"/>
      <c r="S63" s="46"/>
      <c r="T63" s="45"/>
      <c r="U63" s="45"/>
      <c r="V63" s="45"/>
      <c r="W63" s="45"/>
      <c r="X63" s="45"/>
      <c r="Y63" s="47"/>
      <c r="Z63" s="32"/>
      <c r="AA63" s="46"/>
      <c r="AB63" s="45"/>
      <c r="AC63" s="45"/>
      <c r="AD63" s="45"/>
      <c r="AE63" s="45"/>
      <c r="AF63" s="47"/>
    </row>
    <row r="64" spans="2:34" x14ac:dyDescent="0.3">
      <c r="B64" s="16">
        <v>5.4</v>
      </c>
      <c r="C64" s="38" t="s">
        <v>39</v>
      </c>
      <c r="D64" s="41"/>
      <c r="E64" s="40"/>
      <c r="F64" s="20">
        <f>SUM(D64:E64)</f>
        <v>0</v>
      </c>
      <c r="G64" s="32"/>
      <c r="H64" s="41">
        <v>3100000</v>
      </c>
      <c r="I64" s="40"/>
      <c r="J64" s="20">
        <f>SUM(H64:I64)</f>
        <v>3100000</v>
      </c>
      <c r="K64" s="32"/>
      <c r="L64" s="41">
        <f>D64-H64</f>
        <v>-3100000</v>
      </c>
      <c r="M64" s="42">
        <f>F64-J64</f>
        <v>-3100000</v>
      </c>
      <c r="N64" s="32"/>
      <c r="O64" s="41"/>
      <c r="P64" s="40"/>
      <c r="Q64" s="42"/>
      <c r="R64" s="32"/>
      <c r="S64" s="41"/>
      <c r="T64" s="40"/>
      <c r="U64" s="40"/>
      <c r="V64" s="40"/>
      <c r="W64" s="40"/>
      <c r="X64" s="40"/>
      <c r="Y64" s="42"/>
      <c r="Z64" s="32"/>
      <c r="AA64" s="41"/>
      <c r="AB64" s="40"/>
      <c r="AC64" s="40"/>
      <c r="AD64" s="40">
        <f>M64</f>
        <v>-3100000</v>
      </c>
      <c r="AE64" s="40"/>
      <c r="AF64" s="42"/>
    </row>
    <row r="65" spans="2:34" x14ac:dyDescent="0.3">
      <c r="B65" s="197"/>
      <c r="C65" s="198"/>
      <c r="D65" s="192"/>
      <c r="E65" s="193"/>
      <c r="F65" s="194"/>
      <c r="G65" s="32"/>
      <c r="H65" s="192"/>
      <c r="I65" s="193"/>
      <c r="J65" s="194"/>
      <c r="K65" s="32"/>
      <c r="L65" s="192"/>
      <c r="M65" s="194"/>
      <c r="N65" s="32"/>
      <c r="O65" s="192"/>
      <c r="P65" s="193"/>
      <c r="Q65" s="194"/>
      <c r="R65" s="155"/>
      <c r="S65" s="156"/>
      <c r="T65" s="157"/>
      <c r="U65" s="157"/>
      <c r="V65" s="157"/>
      <c r="W65" s="157"/>
      <c r="X65" s="157"/>
      <c r="Y65" s="158"/>
      <c r="Z65" s="155"/>
      <c r="AA65" s="156"/>
      <c r="AB65" s="157"/>
      <c r="AC65" s="157"/>
      <c r="AD65" s="157"/>
      <c r="AE65" s="157"/>
      <c r="AF65" s="158"/>
    </row>
    <row r="66" spans="2:34" ht="15" thickBot="1" x14ac:dyDescent="0.35">
      <c r="B66" s="186" t="s">
        <v>40</v>
      </c>
      <c r="C66" s="187"/>
      <c r="D66" s="51">
        <f>SUM(D61:D64)</f>
        <v>0</v>
      </c>
      <c r="E66" s="49">
        <f>SUM(E61:E64)</f>
        <v>0</v>
      </c>
      <c r="F66" s="50">
        <f>SUM(F61:F64)</f>
        <v>0</v>
      </c>
      <c r="G66" s="32"/>
      <c r="H66" s="51">
        <f>SUM(H61:H64)</f>
        <v>3100000</v>
      </c>
      <c r="I66" s="49">
        <f>SUM(I61:I64)</f>
        <v>0</v>
      </c>
      <c r="J66" s="50">
        <f>SUM(J61:J64)</f>
        <v>3100000</v>
      </c>
      <c r="K66" s="32"/>
      <c r="L66" s="51">
        <f>SUM(L61:L64)</f>
        <v>-3100000</v>
      </c>
      <c r="M66" s="50">
        <f>SUM(M61:M64)</f>
        <v>-3100000</v>
      </c>
      <c r="N66" s="32"/>
      <c r="O66" s="51">
        <f>SUM(O61:O64)</f>
        <v>0</v>
      </c>
      <c r="P66" s="49">
        <f>SUM(P61:P64)</f>
        <v>0</v>
      </c>
      <c r="Q66" s="50">
        <f>SUM(Q61:Q64)</f>
        <v>0</v>
      </c>
      <c r="R66" s="32"/>
      <c r="S66" s="49">
        <f t="shared" ref="S66:Y66" si="16">SUM(S61:S64)</f>
        <v>0</v>
      </c>
      <c r="T66" s="49">
        <f t="shared" si="16"/>
        <v>0</v>
      </c>
      <c r="U66" s="49">
        <f t="shared" si="16"/>
        <v>0</v>
      </c>
      <c r="V66" s="49">
        <f t="shared" si="16"/>
        <v>0</v>
      </c>
      <c r="W66" s="49">
        <f t="shared" si="16"/>
        <v>0</v>
      </c>
      <c r="X66" s="49">
        <f t="shared" si="16"/>
        <v>0</v>
      </c>
      <c r="Y66" s="49">
        <f t="shared" si="16"/>
        <v>0</v>
      </c>
      <c r="Z66" s="32"/>
      <c r="AA66" s="49">
        <f t="shared" ref="AA66:AF66" si="17">SUM(AA61:AA64)</f>
        <v>0</v>
      </c>
      <c r="AB66" s="49">
        <f t="shared" si="17"/>
        <v>0</v>
      </c>
      <c r="AC66" s="49">
        <f t="shared" si="17"/>
        <v>0</v>
      </c>
      <c r="AD66" s="49">
        <f t="shared" si="17"/>
        <v>-3100000</v>
      </c>
      <c r="AE66" s="49">
        <f t="shared" si="17"/>
        <v>0</v>
      </c>
      <c r="AF66" s="49">
        <f t="shared" si="17"/>
        <v>0</v>
      </c>
    </row>
    <row r="67" spans="2:34" ht="15" thickBot="1" x14ac:dyDescent="0.35">
      <c r="B67" s="57"/>
      <c r="C67" s="58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</row>
    <row r="68" spans="2:34" ht="15" thickBot="1" x14ac:dyDescent="0.35">
      <c r="B68" s="195" t="s">
        <v>70</v>
      </c>
      <c r="C68" s="196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</row>
    <row r="69" spans="2:34" x14ac:dyDescent="0.3">
      <c r="B69" s="10">
        <v>6.1</v>
      </c>
      <c r="C69" s="43" t="s">
        <v>71</v>
      </c>
      <c r="D69" s="36"/>
      <c r="E69" s="36"/>
      <c r="F69" s="14">
        <f>SUM(D69:E69)</f>
        <v>0</v>
      </c>
      <c r="G69" s="32"/>
      <c r="H69" s="35"/>
      <c r="I69" s="36"/>
      <c r="J69" s="14">
        <f>SUM(H69:I69)</f>
        <v>0</v>
      </c>
      <c r="K69" s="32"/>
      <c r="L69" s="35">
        <f>D69-H69</f>
        <v>0</v>
      </c>
      <c r="M69" s="37">
        <f>F69-J69</f>
        <v>0</v>
      </c>
      <c r="N69" s="32"/>
      <c r="O69" s="35"/>
      <c r="P69" s="36"/>
      <c r="Q69" s="37"/>
      <c r="R69" s="32"/>
      <c r="S69" s="35"/>
      <c r="T69" s="36"/>
      <c r="U69" s="36"/>
      <c r="V69" s="36"/>
      <c r="W69" s="36"/>
      <c r="X69" s="36"/>
      <c r="Y69" s="37"/>
      <c r="Z69" s="32"/>
      <c r="AA69" s="35"/>
      <c r="AB69" s="36"/>
      <c r="AC69" s="36"/>
      <c r="AD69" s="36"/>
      <c r="AE69" s="36"/>
      <c r="AF69" s="37"/>
      <c r="AH69" s="15">
        <f>SUMIF(M69:M70,"&gt;0")</f>
        <v>0</v>
      </c>
    </row>
    <row r="70" spans="2:34" x14ac:dyDescent="0.3">
      <c r="B70" s="16">
        <v>6.2</v>
      </c>
      <c r="C70" s="38" t="s">
        <v>39</v>
      </c>
      <c r="D70" s="41"/>
      <c r="E70" s="40"/>
      <c r="F70" s="20">
        <f>SUM(D70:E70)</f>
        <v>0</v>
      </c>
      <c r="G70" s="32"/>
      <c r="H70" s="39"/>
      <c r="I70" s="40"/>
      <c r="J70" s="20">
        <f>SUM(H70:I70)</f>
        <v>0</v>
      </c>
      <c r="K70" s="32"/>
      <c r="L70" s="41">
        <f>D70-H70</f>
        <v>0</v>
      </c>
      <c r="M70" s="42">
        <f>F70-J70</f>
        <v>0</v>
      </c>
      <c r="N70" s="32"/>
      <c r="O70" s="41"/>
      <c r="P70" s="40"/>
      <c r="Q70" s="42"/>
      <c r="R70" s="32"/>
      <c r="S70" s="41"/>
      <c r="T70" s="40"/>
      <c r="U70" s="40"/>
      <c r="V70" s="40"/>
      <c r="W70" s="40"/>
      <c r="X70" s="40"/>
      <c r="Y70" s="42"/>
      <c r="Z70" s="32"/>
      <c r="AA70" s="41"/>
      <c r="AB70" s="40"/>
      <c r="AC70" s="40"/>
      <c r="AD70" s="40"/>
      <c r="AE70" s="40"/>
      <c r="AF70" s="42"/>
      <c r="AH70" s="15">
        <f>SUMIF(M69:M70,"&lt;0")</f>
        <v>0</v>
      </c>
    </row>
    <row r="71" spans="2:34" x14ac:dyDescent="0.3">
      <c r="B71" s="197"/>
      <c r="C71" s="198"/>
      <c r="D71" s="192"/>
      <c r="E71" s="193"/>
      <c r="F71" s="194"/>
      <c r="G71" s="32"/>
      <c r="H71" s="192"/>
      <c r="I71" s="193"/>
      <c r="J71" s="194"/>
      <c r="K71" s="32"/>
      <c r="L71" s="192"/>
      <c r="M71" s="194"/>
      <c r="N71" s="32"/>
      <c r="O71" s="192"/>
      <c r="P71" s="193"/>
      <c r="Q71" s="194"/>
      <c r="R71" s="155"/>
      <c r="S71" s="156"/>
      <c r="T71" s="157"/>
      <c r="U71" s="157"/>
      <c r="V71" s="157"/>
      <c r="W71" s="157"/>
      <c r="X71" s="157"/>
      <c r="Y71" s="158"/>
      <c r="Z71" s="155"/>
      <c r="AA71" s="156"/>
      <c r="AB71" s="157"/>
      <c r="AC71" s="157"/>
      <c r="AD71" s="157"/>
      <c r="AE71" s="157"/>
      <c r="AF71" s="158"/>
    </row>
    <row r="72" spans="2:34" ht="15" thickBot="1" x14ac:dyDescent="0.35">
      <c r="B72" s="186" t="s">
        <v>40</v>
      </c>
      <c r="C72" s="187"/>
      <c r="D72" s="48">
        <f>SUM(D69:D70)</f>
        <v>0</v>
      </c>
      <c r="E72" s="49">
        <f>SUM(E69:E70)</f>
        <v>0</v>
      </c>
      <c r="F72" s="50">
        <f>SUM(F69:F70)</f>
        <v>0</v>
      </c>
      <c r="G72" s="32"/>
      <c r="H72" s="48">
        <f>SUM(H69:H70)</f>
        <v>0</v>
      </c>
      <c r="I72" s="49">
        <f>SUM(I69:I70)</f>
        <v>0</v>
      </c>
      <c r="J72" s="50">
        <f>SUM(J69:J70)</f>
        <v>0</v>
      </c>
      <c r="K72" s="32"/>
      <c r="L72" s="51">
        <f>SUM(L69:L70)</f>
        <v>0</v>
      </c>
      <c r="M72" s="50">
        <f>SUM(M69:M70)</f>
        <v>0</v>
      </c>
      <c r="N72" s="32"/>
      <c r="O72" s="51">
        <f>SUM(O69:O70)</f>
        <v>0</v>
      </c>
      <c r="P72" s="49">
        <f>SUM(P69:P70)</f>
        <v>0</v>
      </c>
      <c r="Q72" s="50">
        <f>SUM(Q69:Q70)</f>
        <v>0</v>
      </c>
      <c r="R72" s="32"/>
      <c r="S72" s="49">
        <f t="shared" ref="S72:Y72" si="18">SUM(S69:S70)</f>
        <v>0</v>
      </c>
      <c r="T72" s="49">
        <f t="shared" si="18"/>
        <v>0</v>
      </c>
      <c r="U72" s="49">
        <f t="shared" si="18"/>
        <v>0</v>
      </c>
      <c r="V72" s="49">
        <f t="shared" si="18"/>
        <v>0</v>
      </c>
      <c r="W72" s="49">
        <f t="shared" si="18"/>
        <v>0</v>
      </c>
      <c r="X72" s="49">
        <f t="shared" si="18"/>
        <v>0</v>
      </c>
      <c r="Y72" s="49">
        <f t="shared" si="18"/>
        <v>0</v>
      </c>
      <c r="Z72" s="32"/>
      <c r="AA72" s="49">
        <f t="shared" ref="AA72:AF72" si="19">SUM(AA69:AA70)</f>
        <v>0</v>
      </c>
      <c r="AB72" s="49">
        <f t="shared" si="19"/>
        <v>0</v>
      </c>
      <c r="AC72" s="49">
        <f t="shared" si="19"/>
        <v>0</v>
      </c>
      <c r="AD72" s="49">
        <f t="shared" si="19"/>
        <v>0</v>
      </c>
      <c r="AE72" s="49">
        <f t="shared" si="19"/>
        <v>0</v>
      </c>
      <c r="AF72" s="49">
        <f t="shared" si="19"/>
        <v>0</v>
      </c>
    </row>
    <row r="73" spans="2:34" ht="15" thickBot="1" x14ac:dyDescent="0.35">
      <c r="B73" s="57"/>
      <c r="C73" s="53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</row>
    <row r="74" spans="2:34" ht="15" thickBot="1" x14ac:dyDescent="0.35">
      <c r="B74" s="195" t="s">
        <v>72</v>
      </c>
      <c r="C74" s="196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2:34" x14ac:dyDescent="0.3">
      <c r="B75" s="10">
        <v>7.1</v>
      </c>
      <c r="C75" s="11" t="s">
        <v>73</v>
      </c>
      <c r="D75" s="54">
        <v>119902575</v>
      </c>
      <c r="E75" s="55"/>
      <c r="F75" s="14">
        <f>SUM(D75:E75)</f>
        <v>119902575</v>
      </c>
      <c r="G75" s="32"/>
      <c r="H75" s="54">
        <v>118560322</v>
      </c>
      <c r="I75" s="36"/>
      <c r="J75" s="14">
        <f>SUM(H75:I75)</f>
        <v>118560322</v>
      </c>
      <c r="K75" s="32"/>
      <c r="L75" s="35">
        <f>D75-H75</f>
        <v>1342253</v>
      </c>
      <c r="M75" s="37">
        <f>F75-J75</f>
        <v>1342253</v>
      </c>
      <c r="N75" s="32"/>
      <c r="O75" s="35"/>
      <c r="P75" s="36"/>
      <c r="Q75" s="37"/>
      <c r="R75" s="32"/>
      <c r="S75" s="35"/>
      <c r="T75" s="36"/>
      <c r="U75" s="36"/>
      <c r="V75" s="36"/>
      <c r="W75" s="36"/>
      <c r="X75" s="36"/>
      <c r="Y75" s="37"/>
      <c r="Z75" s="32"/>
      <c r="AA75" s="35"/>
      <c r="AB75" s="36"/>
      <c r="AC75" s="36">
        <f>M75</f>
        <v>1342253</v>
      </c>
      <c r="AD75" s="36"/>
      <c r="AE75" s="36"/>
      <c r="AF75" s="37"/>
      <c r="AH75" s="15">
        <f>SUMIF(M75:M76,"&gt;0")</f>
        <v>1342253</v>
      </c>
    </row>
    <row r="76" spans="2:34" x14ac:dyDescent="0.3">
      <c r="B76" s="16">
        <v>7.2</v>
      </c>
      <c r="C76" s="17" t="s">
        <v>39</v>
      </c>
      <c r="D76" s="41"/>
      <c r="E76" s="40"/>
      <c r="F76" s="20">
        <f>SUM(D76:E76)</f>
        <v>0</v>
      </c>
      <c r="G76" s="32"/>
      <c r="H76" s="41"/>
      <c r="I76" s="40"/>
      <c r="J76" s="20">
        <f>SUM(H76:I76)</f>
        <v>0</v>
      </c>
      <c r="K76" s="32"/>
      <c r="L76" s="41">
        <f>D76-H76</f>
        <v>0</v>
      </c>
      <c r="M76" s="42">
        <f>F76-J76</f>
        <v>0</v>
      </c>
      <c r="N76" s="32"/>
      <c r="O76" s="41"/>
      <c r="P76" s="40"/>
      <c r="Q76" s="42"/>
      <c r="R76" s="32"/>
      <c r="S76" s="41"/>
      <c r="T76" s="40"/>
      <c r="U76" s="40"/>
      <c r="V76" s="40"/>
      <c r="W76" s="40"/>
      <c r="X76" s="40"/>
      <c r="Y76" s="42"/>
      <c r="Z76" s="32"/>
      <c r="AA76" s="41"/>
      <c r="AB76" s="40"/>
      <c r="AC76" s="40"/>
      <c r="AD76" s="40"/>
      <c r="AE76" s="40"/>
      <c r="AF76" s="42"/>
      <c r="AH76" s="15">
        <f>SUMIF(M75:M76,"&lt;0")</f>
        <v>0</v>
      </c>
    </row>
    <row r="77" spans="2:34" x14ac:dyDescent="0.3">
      <c r="B77" s="197"/>
      <c r="C77" s="198"/>
      <c r="D77" s="192"/>
      <c r="E77" s="193"/>
      <c r="F77" s="194"/>
      <c r="G77" s="32"/>
      <c r="H77" s="192"/>
      <c r="I77" s="193"/>
      <c r="J77" s="194"/>
      <c r="K77" s="32"/>
      <c r="L77" s="192"/>
      <c r="M77" s="194"/>
      <c r="N77" s="32"/>
      <c r="O77" s="192"/>
      <c r="P77" s="193"/>
      <c r="Q77" s="194"/>
      <c r="R77" s="155"/>
      <c r="S77" s="156"/>
      <c r="T77" s="157"/>
      <c r="U77" s="157"/>
      <c r="V77" s="157"/>
      <c r="W77" s="157"/>
      <c r="X77" s="157"/>
      <c r="Y77" s="158"/>
      <c r="Z77" s="155"/>
      <c r="AA77" s="156"/>
      <c r="AB77" s="157"/>
      <c r="AC77" s="157"/>
      <c r="AD77" s="157"/>
      <c r="AE77" s="157"/>
      <c r="AF77" s="158"/>
    </row>
    <row r="78" spans="2:34" ht="15" thickBot="1" x14ac:dyDescent="0.35">
      <c r="B78" s="186" t="s">
        <v>40</v>
      </c>
      <c r="C78" s="187"/>
      <c r="D78" s="51">
        <f>SUM(D75:D76)</f>
        <v>119902575</v>
      </c>
      <c r="E78" s="49">
        <f>SUM(E75:E76)</f>
        <v>0</v>
      </c>
      <c r="F78" s="50">
        <f>SUM(F75:F76)</f>
        <v>119902575</v>
      </c>
      <c r="G78" s="32"/>
      <c r="H78" s="51">
        <f>SUM(H75:H76)</f>
        <v>118560322</v>
      </c>
      <c r="I78" s="49">
        <f>SUM(I75:I76)</f>
        <v>0</v>
      </c>
      <c r="J78" s="50">
        <f>SUM(J75:J76)</f>
        <v>118560322</v>
      </c>
      <c r="K78" s="32"/>
      <c r="L78" s="51">
        <f>SUM(L75:L76)</f>
        <v>1342253</v>
      </c>
      <c r="M78" s="50">
        <f>SUM(M75:M76)</f>
        <v>1342253</v>
      </c>
      <c r="N78" s="32"/>
      <c r="O78" s="51">
        <f>SUM(O75:O76)</f>
        <v>0</v>
      </c>
      <c r="P78" s="49">
        <f>SUM(P75:P76)</f>
        <v>0</v>
      </c>
      <c r="Q78" s="50">
        <f>SUM(Q75:Q76)</f>
        <v>0</v>
      </c>
      <c r="R78" s="32"/>
      <c r="S78" s="49">
        <f t="shared" ref="S78:Y78" si="20">SUM(S75:S76)</f>
        <v>0</v>
      </c>
      <c r="T78" s="49">
        <f t="shared" si="20"/>
        <v>0</v>
      </c>
      <c r="U78" s="49">
        <f t="shared" si="20"/>
        <v>0</v>
      </c>
      <c r="V78" s="49">
        <f t="shared" si="20"/>
        <v>0</v>
      </c>
      <c r="W78" s="49">
        <f t="shared" si="20"/>
        <v>0</v>
      </c>
      <c r="X78" s="49">
        <f t="shared" si="20"/>
        <v>0</v>
      </c>
      <c r="Y78" s="49">
        <f t="shared" si="20"/>
        <v>0</v>
      </c>
      <c r="Z78" s="32"/>
      <c r="AA78" s="49">
        <f t="shared" ref="AA78:AF78" si="21">SUM(AA75:AA76)</f>
        <v>0</v>
      </c>
      <c r="AB78" s="49">
        <f t="shared" si="21"/>
        <v>0</v>
      </c>
      <c r="AC78" s="49">
        <f t="shared" si="21"/>
        <v>1342253</v>
      </c>
      <c r="AD78" s="49">
        <f t="shared" si="21"/>
        <v>0</v>
      </c>
      <c r="AE78" s="49">
        <f t="shared" si="21"/>
        <v>0</v>
      </c>
      <c r="AF78" s="49">
        <f t="shared" si="21"/>
        <v>0</v>
      </c>
    </row>
    <row r="79" spans="2:34" ht="15" thickBot="1" x14ac:dyDescent="0.35">
      <c r="B79" s="57"/>
      <c r="C79" s="53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</row>
    <row r="80" spans="2:34" ht="15" thickBot="1" x14ac:dyDescent="0.35">
      <c r="B80" s="195" t="s">
        <v>74</v>
      </c>
      <c r="C80" s="196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</row>
    <row r="81" spans="2:34" x14ac:dyDescent="0.3">
      <c r="B81" s="10">
        <v>12.1</v>
      </c>
      <c r="C81" s="11" t="s">
        <v>57</v>
      </c>
      <c r="D81" s="54"/>
      <c r="E81" s="55"/>
      <c r="F81" s="14">
        <f>SUM(D81:E81)</f>
        <v>0</v>
      </c>
      <c r="G81" s="32"/>
      <c r="H81" s="54"/>
      <c r="I81" s="36"/>
      <c r="J81" s="14">
        <f>SUM(H81:I81)</f>
        <v>0</v>
      </c>
      <c r="K81" s="32"/>
      <c r="L81" s="35">
        <f>D81-H81</f>
        <v>0</v>
      </c>
      <c r="M81" s="37">
        <f>F81-J81</f>
        <v>0</v>
      </c>
      <c r="N81" s="32"/>
      <c r="O81" s="35"/>
      <c r="P81" s="36"/>
      <c r="Q81" s="37"/>
      <c r="R81" s="32"/>
      <c r="S81" s="35"/>
      <c r="T81" s="36"/>
      <c r="U81" s="36"/>
      <c r="V81" s="36"/>
      <c r="W81" s="36"/>
      <c r="X81" s="36"/>
      <c r="Y81" s="37"/>
      <c r="Z81" s="32"/>
      <c r="AA81" s="35"/>
      <c r="AB81" s="36"/>
      <c r="AC81" s="36"/>
      <c r="AD81" s="36"/>
      <c r="AE81" s="36"/>
      <c r="AF81" s="37"/>
      <c r="AH81" s="15">
        <f>SUMIF(M81:M82,"&gt;0")</f>
        <v>0</v>
      </c>
    </row>
    <row r="82" spans="2:34" x14ac:dyDescent="0.3">
      <c r="B82" s="16">
        <v>12.2</v>
      </c>
      <c r="C82" s="17" t="s">
        <v>39</v>
      </c>
      <c r="D82" s="41"/>
      <c r="E82" s="40"/>
      <c r="F82" s="20">
        <f>SUM(D82:E82)</f>
        <v>0</v>
      </c>
      <c r="G82" s="32"/>
      <c r="H82" s="41"/>
      <c r="I82" s="40"/>
      <c r="J82" s="20">
        <f>SUM(H82:I82)</f>
        <v>0</v>
      </c>
      <c r="K82" s="32"/>
      <c r="L82" s="41">
        <f>D82-H82</f>
        <v>0</v>
      </c>
      <c r="M82" s="42">
        <f>F82-J82</f>
        <v>0</v>
      </c>
      <c r="N82" s="32"/>
      <c r="O82" s="41"/>
      <c r="P82" s="40"/>
      <c r="Q82" s="42"/>
      <c r="R82" s="32"/>
      <c r="S82" s="41"/>
      <c r="T82" s="40"/>
      <c r="U82" s="40"/>
      <c r="V82" s="40"/>
      <c r="W82" s="40"/>
      <c r="X82" s="40"/>
      <c r="Y82" s="42"/>
      <c r="Z82" s="32"/>
      <c r="AA82" s="41"/>
      <c r="AB82" s="40"/>
      <c r="AC82" s="40"/>
      <c r="AD82" s="40"/>
      <c r="AE82" s="40"/>
      <c r="AF82" s="42"/>
      <c r="AH82" s="15">
        <f>SUMIF(M81:M82,"&lt;0")</f>
        <v>0</v>
      </c>
    </row>
    <row r="83" spans="2:34" x14ac:dyDescent="0.3">
      <c r="B83" s="197"/>
      <c r="C83" s="198"/>
      <c r="D83" s="192"/>
      <c r="E83" s="193"/>
      <c r="F83" s="194"/>
      <c r="G83" s="32"/>
      <c r="H83" s="192"/>
      <c r="I83" s="193"/>
      <c r="J83" s="194"/>
      <c r="K83" s="32"/>
      <c r="L83" s="192"/>
      <c r="M83" s="194"/>
      <c r="N83" s="32"/>
      <c r="O83" s="192"/>
      <c r="P83" s="193"/>
      <c r="Q83" s="194"/>
      <c r="R83" s="155"/>
      <c r="S83" s="156"/>
      <c r="T83" s="157"/>
      <c r="U83" s="157"/>
      <c r="V83" s="157"/>
      <c r="W83" s="157"/>
      <c r="X83" s="157"/>
      <c r="Y83" s="158"/>
      <c r="Z83" s="155"/>
      <c r="AA83" s="156"/>
      <c r="AB83" s="157"/>
      <c r="AC83" s="157"/>
      <c r="AD83" s="157"/>
      <c r="AE83" s="157"/>
      <c r="AF83" s="158"/>
    </row>
    <row r="84" spans="2:34" ht="15" thickBot="1" x14ac:dyDescent="0.35">
      <c r="B84" s="186" t="s">
        <v>40</v>
      </c>
      <c r="C84" s="187"/>
      <c r="D84" s="51">
        <f>SUM(D81:D82)</f>
        <v>0</v>
      </c>
      <c r="E84" s="49">
        <f>SUM(E81:E82)</f>
        <v>0</v>
      </c>
      <c r="F84" s="50">
        <f>SUM(F81:F82)</f>
        <v>0</v>
      </c>
      <c r="G84" s="32"/>
      <c r="H84" s="51">
        <f>SUM(H81:H82)</f>
        <v>0</v>
      </c>
      <c r="I84" s="49">
        <f>SUM(I81:I82)</f>
        <v>0</v>
      </c>
      <c r="J84" s="50">
        <f>SUM(J81:J82)</f>
        <v>0</v>
      </c>
      <c r="K84" s="32"/>
      <c r="L84" s="51">
        <f>SUM(L81:L82)</f>
        <v>0</v>
      </c>
      <c r="M84" s="50">
        <f>SUM(M81:M82)</f>
        <v>0</v>
      </c>
      <c r="N84" s="32"/>
      <c r="O84" s="51">
        <f>SUM(O81:O82)</f>
        <v>0</v>
      </c>
      <c r="P84" s="49">
        <f>SUM(P81:P82)</f>
        <v>0</v>
      </c>
      <c r="Q84" s="50">
        <f>SUM(Q81:Q82)</f>
        <v>0</v>
      </c>
      <c r="R84" s="32"/>
      <c r="S84" s="49">
        <f t="shared" ref="S84:Y84" si="22">SUM(S81:S82)</f>
        <v>0</v>
      </c>
      <c r="T84" s="49">
        <f t="shared" si="22"/>
        <v>0</v>
      </c>
      <c r="U84" s="49">
        <f t="shared" si="22"/>
        <v>0</v>
      </c>
      <c r="V84" s="49">
        <f t="shared" si="22"/>
        <v>0</v>
      </c>
      <c r="W84" s="49">
        <f t="shared" si="22"/>
        <v>0</v>
      </c>
      <c r="X84" s="49">
        <f t="shared" si="22"/>
        <v>0</v>
      </c>
      <c r="Y84" s="49">
        <f t="shared" si="22"/>
        <v>0</v>
      </c>
      <c r="Z84" s="32"/>
      <c r="AA84" s="49">
        <f t="shared" ref="AA84:AF84" si="23">SUM(AA81:AA82)</f>
        <v>0</v>
      </c>
      <c r="AB84" s="49">
        <f t="shared" si="23"/>
        <v>0</v>
      </c>
      <c r="AC84" s="49">
        <f t="shared" si="23"/>
        <v>0</v>
      </c>
      <c r="AD84" s="49">
        <f t="shared" si="23"/>
        <v>0</v>
      </c>
      <c r="AE84" s="49">
        <f t="shared" si="23"/>
        <v>0</v>
      </c>
      <c r="AF84" s="49">
        <f t="shared" si="23"/>
        <v>0</v>
      </c>
    </row>
    <row r="85" spans="2:34" ht="15" thickBot="1" x14ac:dyDescent="0.35">
      <c r="B85" s="57"/>
      <c r="C85" s="53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</row>
    <row r="86" spans="2:34" ht="15" thickBot="1" x14ac:dyDescent="0.35">
      <c r="B86" s="195" t="s">
        <v>75</v>
      </c>
      <c r="C86" s="196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  <c r="AB86" s="32"/>
      <c r="AC86" s="32"/>
      <c r="AD86" s="32"/>
      <c r="AE86" s="32"/>
      <c r="AF86" s="32"/>
    </row>
    <row r="87" spans="2:34" x14ac:dyDescent="0.3">
      <c r="B87" s="10">
        <v>14.1</v>
      </c>
      <c r="C87" s="11" t="s">
        <v>76</v>
      </c>
      <c r="D87" s="54"/>
      <c r="E87" s="55"/>
      <c r="F87" s="14">
        <f>SUM(D87:E87)</f>
        <v>0</v>
      </c>
      <c r="G87" s="32"/>
      <c r="H87" s="54"/>
      <c r="I87" s="36"/>
      <c r="J87" s="14">
        <f>SUM(H87:I87)</f>
        <v>0</v>
      </c>
      <c r="K87" s="32"/>
      <c r="L87" s="35">
        <f>D87-H87</f>
        <v>0</v>
      </c>
      <c r="M87" s="37">
        <f>F87-J87</f>
        <v>0</v>
      </c>
      <c r="N87" s="32"/>
      <c r="O87" s="35"/>
      <c r="P87" s="36"/>
      <c r="Q87" s="37"/>
      <c r="R87" s="32"/>
      <c r="S87" s="35"/>
      <c r="T87" s="36"/>
      <c r="U87" s="36"/>
      <c r="V87" s="36"/>
      <c r="W87" s="36"/>
      <c r="X87" s="36"/>
      <c r="Y87" s="37"/>
      <c r="Z87" s="32"/>
      <c r="AA87" s="35"/>
      <c r="AB87" s="36"/>
      <c r="AC87" s="36"/>
      <c r="AD87" s="36"/>
      <c r="AE87" s="36"/>
      <c r="AF87" s="37"/>
      <c r="AH87" s="15">
        <f>SUMIF(M87:M88,"&gt;0")</f>
        <v>0</v>
      </c>
    </row>
    <row r="88" spans="2:34" x14ac:dyDescent="0.3">
      <c r="B88" s="16">
        <v>14.2</v>
      </c>
      <c r="C88" s="17" t="s">
        <v>39</v>
      </c>
      <c r="D88" s="41"/>
      <c r="E88" s="40"/>
      <c r="F88" s="20">
        <f>SUM(D88:E88)</f>
        <v>0</v>
      </c>
      <c r="G88" s="32"/>
      <c r="H88" s="41"/>
      <c r="I88" s="40"/>
      <c r="J88" s="20">
        <f>SUM(H88:I88)</f>
        <v>0</v>
      </c>
      <c r="K88" s="32"/>
      <c r="L88" s="41">
        <f>D88-H88</f>
        <v>0</v>
      </c>
      <c r="M88" s="42">
        <f>F88-J88</f>
        <v>0</v>
      </c>
      <c r="N88" s="32"/>
      <c r="O88" s="41"/>
      <c r="P88" s="40"/>
      <c r="Q88" s="42"/>
      <c r="R88" s="32"/>
      <c r="S88" s="41"/>
      <c r="T88" s="40"/>
      <c r="U88" s="40"/>
      <c r="V88" s="40"/>
      <c r="W88" s="40"/>
      <c r="X88" s="40"/>
      <c r="Y88" s="42"/>
      <c r="Z88" s="32"/>
      <c r="AA88" s="41"/>
      <c r="AB88" s="40"/>
      <c r="AC88" s="40"/>
      <c r="AD88" s="40"/>
      <c r="AE88" s="40"/>
      <c r="AF88" s="42"/>
      <c r="AH88" s="15">
        <f>SUMIF(M87:M88,"&lt;0")</f>
        <v>0</v>
      </c>
    </row>
    <row r="89" spans="2:34" x14ac:dyDescent="0.3">
      <c r="B89" s="197"/>
      <c r="C89" s="198"/>
      <c r="D89" s="192"/>
      <c r="E89" s="193"/>
      <c r="F89" s="194"/>
      <c r="G89" s="32"/>
      <c r="H89" s="192"/>
      <c r="I89" s="193"/>
      <c r="J89" s="194"/>
      <c r="K89" s="32"/>
      <c r="L89" s="192"/>
      <c r="M89" s="194"/>
      <c r="N89" s="32"/>
      <c r="O89" s="192"/>
      <c r="P89" s="193"/>
      <c r="Q89" s="194"/>
      <c r="R89" s="155"/>
      <c r="S89" s="156"/>
      <c r="T89" s="157"/>
      <c r="U89" s="157"/>
      <c r="V89" s="157"/>
      <c r="W89" s="157"/>
      <c r="X89" s="157"/>
      <c r="Y89" s="158"/>
      <c r="Z89" s="155"/>
      <c r="AA89" s="156"/>
      <c r="AB89" s="157"/>
      <c r="AC89" s="157"/>
      <c r="AD89" s="157"/>
      <c r="AE89" s="157"/>
      <c r="AF89" s="158"/>
    </row>
    <row r="90" spans="2:34" ht="15" thickBot="1" x14ac:dyDescent="0.35">
      <c r="B90" s="186" t="s">
        <v>40</v>
      </c>
      <c r="C90" s="187"/>
      <c r="D90" s="51">
        <f>SUM(D87:D88)</f>
        <v>0</v>
      </c>
      <c r="E90" s="49">
        <f>SUM(E87:E88)</f>
        <v>0</v>
      </c>
      <c r="F90" s="50">
        <f>SUM(F87:F88)</f>
        <v>0</v>
      </c>
      <c r="G90" s="32"/>
      <c r="H90" s="51">
        <f>SUM(H87:H88)</f>
        <v>0</v>
      </c>
      <c r="I90" s="49">
        <f>SUM(I87:I88)</f>
        <v>0</v>
      </c>
      <c r="J90" s="50">
        <f>SUM(J87:J88)</f>
        <v>0</v>
      </c>
      <c r="K90" s="32"/>
      <c r="L90" s="51">
        <f>SUM(L87:L88)</f>
        <v>0</v>
      </c>
      <c r="M90" s="50">
        <f>SUM(M87:M88)</f>
        <v>0</v>
      </c>
      <c r="N90" s="32"/>
      <c r="O90" s="51">
        <f>SUM(O87:O88)</f>
        <v>0</v>
      </c>
      <c r="P90" s="49">
        <f>SUM(P87:P88)</f>
        <v>0</v>
      </c>
      <c r="Q90" s="50">
        <f>SUM(Q87:Q88)</f>
        <v>0</v>
      </c>
      <c r="R90" s="32"/>
      <c r="S90" s="49">
        <f t="shared" ref="S90:Y90" si="24">SUM(S87:S88)</f>
        <v>0</v>
      </c>
      <c r="T90" s="49">
        <f t="shared" si="24"/>
        <v>0</v>
      </c>
      <c r="U90" s="49">
        <f t="shared" si="24"/>
        <v>0</v>
      </c>
      <c r="V90" s="49">
        <f t="shared" si="24"/>
        <v>0</v>
      </c>
      <c r="W90" s="49">
        <f t="shared" si="24"/>
        <v>0</v>
      </c>
      <c r="X90" s="49">
        <f t="shared" si="24"/>
        <v>0</v>
      </c>
      <c r="Y90" s="49">
        <f t="shared" si="24"/>
        <v>0</v>
      </c>
      <c r="Z90" s="32"/>
      <c r="AA90" s="49">
        <f t="shared" ref="AA90:AF90" si="25">SUM(AA87:AA88)</f>
        <v>0</v>
      </c>
      <c r="AB90" s="49">
        <f t="shared" si="25"/>
        <v>0</v>
      </c>
      <c r="AC90" s="49">
        <f t="shared" si="25"/>
        <v>0</v>
      </c>
      <c r="AD90" s="49">
        <f t="shared" si="25"/>
        <v>0</v>
      </c>
      <c r="AE90" s="49">
        <f t="shared" si="25"/>
        <v>0</v>
      </c>
      <c r="AF90" s="49">
        <f t="shared" si="25"/>
        <v>0</v>
      </c>
    </row>
    <row r="91" spans="2:34" ht="15" thickBot="1" x14ac:dyDescent="0.35">
      <c r="B91" s="57"/>
      <c r="C91" s="53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</row>
    <row r="92" spans="2:34" ht="15" thickBot="1" x14ac:dyDescent="0.35">
      <c r="B92" s="195" t="s">
        <v>77</v>
      </c>
      <c r="C92" s="196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  <c r="AB92" s="32"/>
      <c r="AC92" s="32"/>
      <c r="AD92" s="32"/>
      <c r="AE92" s="32"/>
      <c r="AF92" s="32"/>
    </row>
    <row r="93" spans="2:34" ht="24" x14ac:dyDescent="0.3">
      <c r="B93" s="10">
        <v>15.1</v>
      </c>
      <c r="C93" s="43" t="s">
        <v>78</v>
      </c>
      <c r="D93" s="35"/>
      <c r="E93" s="36"/>
      <c r="F93" s="14">
        <f>SUM(D93:E93)</f>
        <v>0</v>
      </c>
      <c r="G93" s="32"/>
      <c r="H93" s="54"/>
      <c r="I93" s="36"/>
      <c r="J93" s="14">
        <f>SUM(H93:I93)</f>
        <v>0</v>
      </c>
      <c r="K93" s="32"/>
      <c r="L93" s="35">
        <f>D93-H93</f>
        <v>0</v>
      </c>
      <c r="M93" s="37">
        <f>F93-J93</f>
        <v>0</v>
      </c>
      <c r="N93" s="32"/>
      <c r="O93" s="35"/>
      <c r="P93" s="36"/>
      <c r="Q93" s="37"/>
      <c r="R93" s="32"/>
      <c r="S93" s="35"/>
      <c r="T93" s="36"/>
      <c r="U93" s="36"/>
      <c r="V93" s="36"/>
      <c r="W93" s="36"/>
      <c r="X93" s="36"/>
      <c r="Y93" s="37"/>
      <c r="Z93" s="32"/>
      <c r="AA93" s="35"/>
      <c r="AB93" s="36"/>
      <c r="AC93" s="36"/>
      <c r="AD93" s="36"/>
      <c r="AE93" s="36"/>
      <c r="AF93" s="37"/>
      <c r="AH93" s="15">
        <f>SUMIF(M93:M96,"&gt;0")</f>
        <v>0</v>
      </c>
    </row>
    <row r="94" spans="2:34" x14ac:dyDescent="0.3">
      <c r="B94" s="16">
        <v>15.2</v>
      </c>
      <c r="C94" s="38" t="s">
        <v>79</v>
      </c>
      <c r="D94" s="41"/>
      <c r="E94" s="40"/>
      <c r="F94" s="20">
        <f>SUM(D94:E94)</f>
        <v>0</v>
      </c>
      <c r="G94" s="32"/>
      <c r="H94" s="41"/>
      <c r="I94" s="40"/>
      <c r="J94" s="20">
        <f>SUM(H94:I94)</f>
        <v>0</v>
      </c>
      <c r="K94" s="32"/>
      <c r="L94" s="41">
        <f>D94-H94</f>
        <v>0</v>
      </c>
      <c r="M94" s="42">
        <f>F94-J94</f>
        <v>0</v>
      </c>
      <c r="N94" s="32"/>
      <c r="O94" s="41"/>
      <c r="P94" s="40"/>
      <c r="Q94" s="42"/>
      <c r="R94" s="32"/>
      <c r="S94" s="41"/>
      <c r="T94" s="40"/>
      <c r="U94" s="40"/>
      <c r="V94" s="40"/>
      <c r="W94" s="40"/>
      <c r="X94" s="40"/>
      <c r="Y94" s="42"/>
      <c r="Z94" s="32"/>
      <c r="AA94" s="41"/>
      <c r="AB94" s="40"/>
      <c r="AC94" s="40"/>
      <c r="AD94" s="40"/>
      <c r="AE94" s="40"/>
      <c r="AF94" s="42"/>
      <c r="AH94" s="15">
        <f>SUMIF(M93:M96,"&lt;0")</f>
        <v>-3488000</v>
      </c>
    </row>
    <row r="95" spans="2:34" x14ac:dyDescent="0.3">
      <c r="B95" s="10">
        <v>15.3</v>
      </c>
      <c r="C95" s="43" t="s">
        <v>39</v>
      </c>
      <c r="D95" s="46"/>
      <c r="E95" s="45"/>
      <c r="F95" s="23">
        <f>SUM(D95:E95)</f>
        <v>0</v>
      </c>
      <c r="G95" s="32"/>
      <c r="H95" s="46">
        <v>3488000</v>
      </c>
      <c r="I95" s="45"/>
      <c r="J95" s="23">
        <f>SUM(H95:I95)</f>
        <v>3488000</v>
      </c>
      <c r="K95" s="32"/>
      <c r="L95" s="46">
        <f>D95-H95</f>
        <v>-3488000</v>
      </c>
      <c r="M95" s="47">
        <f>F95-J95</f>
        <v>-3488000</v>
      </c>
      <c r="N95" s="32"/>
      <c r="O95" s="46"/>
      <c r="P95" s="45"/>
      <c r="Q95" s="47"/>
      <c r="R95" s="32"/>
      <c r="S95" s="46"/>
      <c r="T95" s="45"/>
      <c r="U95" s="45"/>
      <c r="V95" s="45"/>
      <c r="W95" s="45"/>
      <c r="X95" s="45"/>
      <c r="Y95" s="47"/>
      <c r="Z95" s="32"/>
      <c r="AA95" s="46"/>
      <c r="AB95" s="45"/>
      <c r="AC95" s="45"/>
      <c r="AD95" s="45">
        <f>M95</f>
        <v>-3488000</v>
      </c>
      <c r="AE95" s="45"/>
      <c r="AF95" s="47"/>
    </row>
    <row r="96" spans="2:34" x14ac:dyDescent="0.3">
      <c r="B96" s="197"/>
      <c r="C96" s="198"/>
      <c r="D96" s="192"/>
      <c r="E96" s="193"/>
      <c r="F96" s="194"/>
      <c r="G96" s="32"/>
      <c r="H96" s="192"/>
      <c r="I96" s="193"/>
      <c r="J96" s="194"/>
      <c r="K96" s="32"/>
      <c r="L96" s="192"/>
      <c r="M96" s="194"/>
      <c r="N96" s="32"/>
      <c r="O96" s="192"/>
      <c r="P96" s="193"/>
      <c r="Q96" s="194"/>
      <c r="R96" s="155"/>
      <c r="S96" s="156"/>
      <c r="T96" s="157"/>
      <c r="U96" s="157"/>
      <c r="V96" s="157"/>
      <c r="W96" s="157"/>
      <c r="X96" s="157"/>
      <c r="Y96" s="158"/>
      <c r="Z96" s="155"/>
      <c r="AA96" s="156"/>
      <c r="AB96" s="157"/>
      <c r="AC96" s="157"/>
      <c r="AD96" s="157"/>
      <c r="AE96" s="157"/>
      <c r="AF96" s="158"/>
    </row>
    <row r="97" spans="2:34" ht="15" thickBot="1" x14ac:dyDescent="0.35">
      <c r="B97" s="186" t="s">
        <v>40</v>
      </c>
      <c r="C97" s="187"/>
      <c r="D97" s="51">
        <f>SUM(D93:D95)</f>
        <v>0</v>
      </c>
      <c r="E97" s="49">
        <f>SUM(E93:E95)</f>
        <v>0</v>
      </c>
      <c r="F97" s="50">
        <f>SUM(F93:F95)</f>
        <v>0</v>
      </c>
      <c r="G97" s="32"/>
      <c r="H97" s="51">
        <f>SUM(H93:H95)</f>
        <v>3488000</v>
      </c>
      <c r="I97" s="49">
        <f>SUM(I93:I95)</f>
        <v>0</v>
      </c>
      <c r="J97" s="50">
        <f>SUM(J93:J95)</f>
        <v>3488000</v>
      </c>
      <c r="K97" s="32"/>
      <c r="L97" s="51">
        <f>SUM(L93:L95)</f>
        <v>-3488000</v>
      </c>
      <c r="M97" s="50">
        <f>SUM(M93:M95)</f>
        <v>-3488000</v>
      </c>
      <c r="N97" s="32"/>
      <c r="O97" s="51">
        <f>SUM(O93:O95)</f>
        <v>0</v>
      </c>
      <c r="P97" s="49">
        <f>SUM(P93:P95)</f>
        <v>0</v>
      </c>
      <c r="Q97" s="50">
        <f>SUM(Q93:Q95)</f>
        <v>0</v>
      </c>
      <c r="R97" s="32"/>
      <c r="S97" s="49">
        <f t="shared" ref="S97:Y97" si="26">SUM(S93:S95)</f>
        <v>0</v>
      </c>
      <c r="T97" s="49">
        <f t="shared" si="26"/>
        <v>0</v>
      </c>
      <c r="U97" s="49">
        <f t="shared" si="26"/>
        <v>0</v>
      </c>
      <c r="V97" s="49">
        <f t="shared" si="26"/>
        <v>0</v>
      </c>
      <c r="W97" s="49">
        <f t="shared" si="26"/>
        <v>0</v>
      </c>
      <c r="X97" s="49">
        <f t="shared" si="26"/>
        <v>0</v>
      </c>
      <c r="Y97" s="49">
        <f t="shared" si="26"/>
        <v>0</v>
      </c>
      <c r="Z97" s="32"/>
      <c r="AA97" s="49">
        <f t="shared" ref="AA97:AF97" si="27">SUM(AA93:AA95)</f>
        <v>0</v>
      </c>
      <c r="AB97" s="49">
        <f t="shared" si="27"/>
        <v>0</v>
      </c>
      <c r="AC97" s="49">
        <f t="shared" si="27"/>
        <v>0</v>
      </c>
      <c r="AD97" s="49">
        <f t="shared" si="27"/>
        <v>-3488000</v>
      </c>
      <c r="AE97" s="49">
        <f t="shared" si="27"/>
        <v>0</v>
      </c>
      <c r="AF97" s="49">
        <f t="shared" si="27"/>
        <v>0</v>
      </c>
    </row>
    <row r="98" spans="2:34" ht="15" thickBot="1" x14ac:dyDescent="0.35">
      <c r="B98" s="57"/>
      <c r="C98" s="53"/>
    </row>
    <row r="99" spans="2:34" ht="15" thickBot="1" x14ac:dyDescent="0.35">
      <c r="B99" s="195" t="s">
        <v>80</v>
      </c>
      <c r="C99" s="196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</row>
    <row r="100" spans="2:34" x14ac:dyDescent="0.3">
      <c r="B100" s="10">
        <v>16.100000000000001</v>
      </c>
      <c r="C100" s="11" t="s">
        <v>81</v>
      </c>
      <c r="D100" s="54"/>
      <c r="E100" s="55"/>
      <c r="F100" s="14">
        <f>SUM(D100:E100)</f>
        <v>0</v>
      </c>
      <c r="G100" s="32"/>
      <c r="H100" s="54"/>
      <c r="I100" s="36"/>
      <c r="J100" s="14">
        <f>SUM(H100:I100)</f>
        <v>0</v>
      </c>
      <c r="K100" s="32"/>
      <c r="L100" s="35">
        <f>D100-H100</f>
        <v>0</v>
      </c>
      <c r="M100" s="37">
        <f>F100-J100</f>
        <v>0</v>
      </c>
      <c r="N100" s="32"/>
      <c r="O100" s="35"/>
      <c r="P100" s="36"/>
      <c r="Q100" s="37"/>
      <c r="R100" s="32"/>
      <c r="S100" s="35"/>
      <c r="T100" s="36"/>
      <c r="U100" s="36"/>
      <c r="V100" s="36"/>
      <c r="W100" s="36"/>
      <c r="X100" s="36"/>
      <c r="Y100" s="37"/>
      <c r="Z100" s="32"/>
      <c r="AA100" s="35"/>
      <c r="AB100" s="36"/>
      <c r="AC100" s="36"/>
      <c r="AD100" s="36"/>
      <c r="AE100" s="36"/>
      <c r="AF100" s="37"/>
      <c r="AH100" s="15">
        <f>SUMIF(M100:M101,"&gt;0")</f>
        <v>0</v>
      </c>
    </row>
    <row r="101" spans="2:34" x14ac:dyDescent="0.3">
      <c r="B101" s="16">
        <v>16.2</v>
      </c>
      <c r="C101" s="17" t="s">
        <v>39</v>
      </c>
      <c r="D101" s="41"/>
      <c r="E101" s="40"/>
      <c r="F101" s="20">
        <f>SUM(D101:E101)</f>
        <v>0</v>
      </c>
      <c r="G101" s="32"/>
      <c r="H101" s="41"/>
      <c r="I101" s="40"/>
      <c r="J101" s="20">
        <f>SUM(H101:I101)</f>
        <v>0</v>
      </c>
      <c r="K101" s="32"/>
      <c r="L101" s="41">
        <f>D101-H101</f>
        <v>0</v>
      </c>
      <c r="M101" s="42">
        <f>F101-J101</f>
        <v>0</v>
      </c>
      <c r="N101" s="32"/>
      <c r="O101" s="41"/>
      <c r="P101" s="40"/>
      <c r="Q101" s="42"/>
      <c r="R101" s="32"/>
      <c r="S101" s="41"/>
      <c r="T101" s="40"/>
      <c r="U101" s="40"/>
      <c r="V101" s="40"/>
      <c r="W101" s="40"/>
      <c r="X101" s="40"/>
      <c r="Y101" s="42"/>
      <c r="Z101" s="32"/>
      <c r="AA101" s="41"/>
      <c r="AB101" s="40"/>
      <c r="AC101" s="40"/>
      <c r="AD101" s="40"/>
      <c r="AE101" s="40"/>
      <c r="AF101" s="42"/>
      <c r="AH101" s="15">
        <f>SUMIF(M100:M101,"&lt;0")</f>
        <v>0</v>
      </c>
    </row>
    <row r="102" spans="2:34" x14ac:dyDescent="0.3">
      <c r="B102" s="197"/>
      <c r="C102" s="198"/>
      <c r="D102" s="192"/>
      <c r="E102" s="193"/>
      <c r="F102" s="194"/>
      <c r="G102" s="32"/>
      <c r="H102" s="192"/>
      <c r="I102" s="193"/>
      <c r="J102" s="194"/>
      <c r="K102" s="32"/>
      <c r="L102" s="192"/>
      <c r="M102" s="194"/>
      <c r="N102" s="32"/>
      <c r="O102" s="192"/>
      <c r="P102" s="193"/>
      <c r="Q102" s="194"/>
      <c r="R102" s="155"/>
      <c r="S102" s="156"/>
      <c r="T102" s="157"/>
      <c r="U102" s="157"/>
      <c r="V102" s="157"/>
      <c r="W102" s="157"/>
      <c r="X102" s="157"/>
      <c r="Y102" s="158"/>
      <c r="Z102" s="155"/>
      <c r="AA102" s="156"/>
      <c r="AB102" s="157"/>
      <c r="AC102" s="157"/>
      <c r="AD102" s="157"/>
      <c r="AE102" s="157"/>
      <c r="AF102" s="158"/>
    </row>
    <row r="103" spans="2:34" ht="15" thickBot="1" x14ac:dyDescent="0.35">
      <c r="B103" s="186" t="s">
        <v>40</v>
      </c>
      <c r="C103" s="187"/>
      <c r="D103" s="51">
        <f>SUM(D100:D101)</f>
        <v>0</v>
      </c>
      <c r="E103" s="49">
        <f>SUM(E100:E101)</f>
        <v>0</v>
      </c>
      <c r="F103" s="50">
        <f>SUM(F100:F101)</f>
        <v>0</v>
      </c>
      <c r="G103" s="32"/>
      <c r="H103" s="51">
        <f>SUM(H100:H101)</f>
        <v>0</v>
      </c>
      <c r="I103" s="49">
        <f>SUM(I100:I101)</f>
        <v>0</v>
      </c>
      <c r="J103" s="50">
        <f>SUM(J100:J101)</f>
        <v>0</v>
      </c>
      <c r="K103" s="32"/>
      <c r="L103" s="51">
        <f>SUM(L100:L101)</f>
        <v>0</v>
      </c>
      <c r="M103" s="50">
        <f>SUM(M100:M101)</f>
        <v>0</v>
      </c>
      <c r="N103" s="32"/>
      <c r="O103" s="51">
        <f>SUM(O100:O101)</f>
        <v>0</v>
      </c>
      <c r="P103" s="49">
        <f>SUM(P100:P101)</f>
        <v>0</v>
      </c>
      <c r="Q103" s="50">
        <f>SUM(Q100:Q101)</f>
        <v>0</v>
      </c>
      <c r="R103" s="32"/>
      <c r="S103" s="49">
        <f t="shared" ref="S103:Y103" si="28">SUM(S100:S101)</f>
        <v>0</v>
      </c>
      <c r="T103" s="49">
        <f t="shared" si="28"/>
        <v>0</v>
      </c>
      <c r="U103" s="49">
        <f t="shared" si="28"/>
        <v>0</v>
      </c>
      <c r="V103" s="49">
        <f t="shared" si="28"/>
        <v>0</v>
      </c>
      <c r="W103" s="49">
        <f t="shared" si="28"/>
        <v>0</v>
      </c>
      <c r="X103" s="49">
        <f t="shared" si="28"/>
        <v>0</v>
      </c>
      <c r="Y103" s="49">
        <f t="shared" si="28"/>
        <v>0</v>
      </c>
      <c r="Z103" s="32"/>
      <c r="AA103" s="49">
        <f t="shared" ref="AA103:AF103" si="29">SUM(AA100:AA101)</f>
        <v>0</v>
      </c>
      <c r="AB103" s="49">
        <f t="shared" si="29"/>
        <v>0</v>
      </c>
      <c r="AC103" s="49">
        <f t="shared" si="29"/>
        <v>0</v>
      </c>
      <c r="AD103" s="49">
        <f t="shared" si="29"/>
        <v>0</v>
      </c>
      <c r="AE103" s="49">
        <f t="shared" si="29"/>
        <v>0</v>
      </c>
      <c r="AF103" s="49">
        <f t="shared" si="29"/>
        <v>0</v>
      </c>
    </row>
    <row r="104" spans="2:34" ht="15" thickBot="1" x14ac:dyDescent="0.35">
      <c r="B104" s="59"/>
      <c r="C104" s="59"/>
      <c r="D104" s="60"/>
      <c r="E104" s="60"/>
      <c r="F104" s="60"/>
      <c r="G104" s="32"/>
      <c r="H104" s="60"/>
      <c r="I104" s="60"/>
      <c r="J104" s="60"/>
      <c r="K104" s="32"/>
      <c r="L104" s="60"/>
      <c r="M104" s="60"/>
      <c r="N104" s="32"/>
      <c r="O104" s="60"/>
      <c r="P104" s="60"/>
      <c r="Q104" s="60"/>
      <c r="R104" s="32"/>
      <c r="S104" s="60"/>
      <c r="T104" s="60"/>
      <c r="U104" s="60"/>
      <c r="V104" s="60"/>
      <c r="W104" s="60"/>
      <c r="X104" s="60"/>
      <c r="Y104" s="60"/>
      <c r="Z104" s="32"/>
      <c r="AA104" s="60"/>
      <c r="AB104" s="60"/>
      <c r="AC104" s="60"/>
      <c r="AD104" s="60"/>
      <c r="AE104" s="60"/>
      <c r="AF104" s="60"/>
    </row>
    <row r="105" spans="2:34" ht="15" thickBot="1" x14ac:dyDescent="0.35">
      <c r="B105" s="195" t="s">
        <v>82</v>
      </c>
      <c r="C105" s="196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</row>
    <row r="106" spans="2:34" x14ac:dyDescent="0.3">
      <c r="B106" s="10">
        <v>17.100000000000001</v>
      </c>
      <c r="C106" s="11" t="s">
        <v>83</v>
      </c>
      <c r="D106" s="54"/>
      <c r="E106" s="55"/>
      <c r="F106" s="14">
        <f>SUM(D106:E106)</f>
        <v>0</v>
      </c>
      <c r="G106" s="32"/>
      <c r="H106" s="54"/>
      <c r="I106" s="36"/>
      <c r="J106" s="14">
        <f>SUM(H106:I106)</f>
        <v>0</v>
      </c>
      <c r="K106" s="32"/>
      <c r="L106" s="35">
        <f>D106-H106</f>
        <v>0</v>
      </c>
      <c r="M106" s="37">
        <f>F106-J106</f>
        <v>0</v>
      </c>
      <c r="N106" s="32"/>
      <c r="O106" s="35"/>
      <c r="P106" s="36"/>
      <c r="Q106" s="37"/>
      <c r="R106" s="32"/>
      <c r="S106" s="35"/>
      <c r="T106" s="36"/>
      <c r="U106" s="36"/>
      <c r="V106" s="36"/>
      <c r="W106" s="36"/>
      <c r="X106" s="36"/>
      <c r="Y106" s="37"/>
      <c r="Z106" s="32"/>
      <c r="AA106" s="35"/>
      <c r="AB106" s="36"/>
      <c r="AC106" s="36"/>
      <c r="AD106" s="36"/>
      <c r="AE106" s="36"/>
      <c r="AF106" s="37"/>
      <c r="AH106" s="15">
        <f>SUMIF(M106:M106,"&gt;0")</f>
        <v>0</v>
      </c>
    </row>
    <row r="107" spans="2:34" x14ac:dyDescent="0.3">
      <c r="B107" s="197"/>
      <c r="C107" s="198"/>
      <c r="D107" s="192"/>
      <c r="E107" s="193"/>
      <c r="F107" s="194"/>
      <c r="G107" s="32"/>
      <c r="H107" s="192"/>
      <c r="I107" s="193"/>
      <c r="J107" s="194"/>
      <c r="K107" s="32"/>
      <c r="L107" s="192"/>
      <c r="M107" s="194"/>
      <c r="N107" s="32"/>
      <c r="O107" s="192"/>
      <c r="P107" s="193"/>
      <c r="Q107" s="194"/>
      <c r="R107" s="155"/>
      <c r="S107" s="156"/>
      <c r="T107" s="157"/>
      <c r="U107" s="157"/>
      <c r="V107" s="157"/>
      <c r="W107" s="157"/>
      <c r="X107" s="157"/>
      <c r="Y107" s="158"/>
      <c r="Z107" s="155"/>
      <c r="AA107" s="156"/>
      <c r="AB107" s="157"/>
      <c r="AC107" s="157"/>
      <c r="AD107" s="157"/>
      <c r="AE107" s="157"/>
      <c r="AF107" s="158"/>
    </row>
    <row r="108" spans="2:34" ht="15" thickBot="1" x14ac:dyDescent="0.35">
      <c r="B108" s="186" t="s">
        <v>40</v>
      </c>
      <c r="C108" s="187"/>
      <c r="D108" s="51">
        <f>SUM(D106:D106)</f>
        <v>0</v>
      </c>
      <c r="E108" s="49">
        <f>SUM(E106:E106)</f>
        <v>0</v>
      </c>
      <c r="F108" s="50">
        <f>SUM(F106:F106)</f>
        <v>0</v>
      </c>
      <c r="G108" s="32"/>
      <c r="H108" s="51">
        <f>SUM(H106:H106)</f>
        <v>0</v>
      </c>
      <c r="I108" s="49">
        <f>SUM(I106:I106)</f>
        <v>0</v>
      </c>
      <c r="J108" s="50">
        <f>SUM(J106:J106)</f>
        <v>0</v>
      </c>
      <c r="K108" s="32"/>
      <c r="L108" s="51">
        <f>SUM(L106:L106)</f>
        <v>0</v>
      </c>
      <c r="M108" s="50">
        <f>SUM(M106:M106)</f>
        <v>0</v>
      </c>
      <c r="N108" s="32"/>
      <c r="O108" s="51">
        <f>SUM(O106:O106)</f>
        <v>0</v>
      </c>
      <c r="P108" s="49">
        <f>SUM(P106:P106)</f>
        <v>0</v>
      </c>
      <c r="Q108" s="50">
        <f>SUM(Q106:Q106)</f>
        <v>0</v>
      </c>
      <c r="R108" s="32"/>
      <c r="S108" s="49">
        <f t="shared" ref="S108:Y108" si="30">SUM(S106:S106)</f>
        <v>0</v>
      </c>
      <c r="T108" s="49">
        <f t="shared" si="30"/>
        <v>0</v>
      </c>
      <c r="U108" s="49">
        <f t="shared" si="30"/>
        <v>0</v>
      </c>
      <c r="V108" s="49">
        <f t="shared" si="30"/>
        <v>0</v>
      </c>
      <c r="W108" s="49">
        <f t="shared" si="30"/>
        <v>0</v>
      </c>
      <c r="X108" s="49">
        <f t="shared" si="30"/>
        <v>0</v>
      </c>
      <c r="Y108" s="49">
        <f t="shared" si="30"/>
        <v>0</v>
      </c>
      <c r="Z108" s="32"/>
      <c r="AA108" s="49">
        <f t="shared" ref="AA108:AF108" si="31">SUM(AA106:AA106)</f>
        <v>0</v>
      </c>
      <c r="AB108" s="49">
        <f t="shared" si="31"/>
        <v>0</v>
      </c>
      <c r="AC108" s="49">
        <f t="shared" si="31"/>
        <v>0</v>
      </c>
      <c r="AD108" s="49">
        <f t="shared" si="31"/>
        <v>0</v>
      </c>
      <c r="AE108" s="49">
        <f t="shared" si="31"/>
        <v>0</v>
      </c>
      <c r="AF108" s="49">
        <f t="shared" si="31"/>
        <v>0</v>
      </c>
    </row>
    <row r="109" spans="2:34" ht="15" thickBot="1" x14ac:dyDescent="0.35">
      <c r="B109" s="61"/>
      <c r="C109" s="62"/>
      <c r="D109" s="63"/>
      <c r="E109" s="64"/>
      <c r="F109" s="65"/>
      <c r="G109" s="32"/>
      <c r="H109" s="63"/>
      <c r="I109" s="64"/>
      <c r="J109" s="65"/>
      <c r="K109" s="32"/>
      <c r="L109" s="63"/>
      <c r="M109" s="65"/>
      <c r="N109" s="32"/>
      <c r="O109" s="63"/>
      <c r="P109" s="64"/>
      <c r="Q109" s="65"/>
      <c r="R109" s="32"/>
      <c r="S109" s="32"/>
      <c r="T109" s="32"/>
      <c r="U109" s="32"/>
      <c r="V109" s="32"/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</row>
    <row r="110" spans="2:34" ht="15" thickBot="1" x14ac:dyDescent="0.35">
      <c r="B110" s="188" t="s">
        <v>84</v>
      </c>
      <c r="C110" s="189"/>
      <c r="D110" s="66">
        <f>SUM(D28,D42,D50,D58,D66,D72,D78,D90,D97,D103,D84,D108)</f>
        <v>452751505</v>
      </c>
      <c r="E110" s="66">
        <f t="shared" ref="E110:AF110" si="32">SUM(E28,E42,E50,E58,E66,E72,E78,E90,E97,E103,E84,E108)</f>
        <v>0</v>
      </c>
      <c r="F110" s="66">
        <f t="shared" si="32"/>
        <v>452751505</v>
      </c>
      <c r="G110" s="32"/>
      <c r="H110" s="66">
        <f t="shared" si="32"/>
        <v>455812899</v>
      </c>
      <c r="I110" s="66">
        <f t="shared" si="32"/>
        <v>0</v>
      </c>
      <c r="J110" s="66">
        <f t="shared" si="32"/>
        <v>455812899</v>
      </c>
      <c r="K110" s="32"/>
      <c r="L110" s="66">
        <f t="shared" si="32"/>
        <v>-3061394</v>
      </c>
      <c r="M110" s="66">
        <f t="shared" si="32"/>
        <v>-3061394</v>
      </c>
      <c r="N110" s="32"/>
      <c r="O110" s="66">
        <f t="shared" si="32"/>
        <v>0</v>
      </c>
      <c r="P110" s="66">
        <f t="shared" si="32"/>
        <v>0</v>
      </c>
      <c r="Q110" s="66">
        <f t="shared" si="32"/>
        <v>0</v>
      </c>
      <c r="R110" s="159"/>
      <c r="S110" s="66">
        <f t="shared" si="32"/>
        <v>0</v>
      </c>
      <c r="T110" s="66">
        <f t="shared" si="32"/>
        <v>0</v>
      </c>
      <c r="U110" s="66">
        <f t="shared" si="32"/>
        <v>0</v>
      </c>
      <c r="V110" s="66">
        <f t="shared" si="32"/>
        <v>0</v>
      </c>
      <c r="W110" s="66">
        <f t="shared" si="32"/>
        <v>0</v>
      </c>
      <c r="X110" s="66">
        <f t="shared" si="32"/>
        <v>0</v>
      </c>
      <c r="Y110" s="66">
        <f t="shared" si="32"/>
        <v>0</v>
      </c>
      <c r="Z110" s="161"/>
      <c r="AA110" s="66">
        <f t="shared" si="32"/>
        <v>0</v>
      </c>
      <c r="AB110" s="66">
        <f t="shared" si="32"/>
        <v>0</v>
      </c>
      <c r="AC110" s="66">
        <f t="shared" si="32"/>
        <v>3854094</v>
      </c>
      <c r="AD110" s="66">
        <f t="shared" si="32"/>
        <v>-6931593</v>
      </c>
      <c r="AE110" s="66">
        <f t="shared" si="32"/>
        <v>0</v>
      </c>
      <c r="AF110" s="66">
        <f t="shared" si="32"/>
        <v>16105</v>
      </c>
    </row>
    <row r="111" spans="2:34" x14ac:dyDescent="0.3">
      <c r="B111" s="57"/>
      <c r="C111" s="53"/>
    </row>
    <row r="112" spans="2:34" ht="15" thickBot="1" x14ac:dyDescent="0.35">
      <c r="B112" s="67" t="s">
        <v>85</v>
      </c>
    </row>
    <row r="113" spans="2:10" ht="15" thickBot="1" x14ac:dyDescent="0.35">
      <c r="B113" s="190" t="s">
        <v>86</v>
      </c>
      <c r="C113" s="191"/>
    </row>
    <row r="114" spans="2:10" ht="15" thickBot="1" x14ac:dyDescent="0.35">
      <c r="B114" s="68">
        <v>9.1</v>
      </c>
      <c r="C114" s="69" t="s">
        <v>87</v>
      </c>
      <c r="H114" s="70"/>
      <c r="I114" s="71"/>
      <c r="J114" s="72">
        <f>SUM(H114:I114)</f>
        <v>0</v>
      </c>
    </row>
    <row r="115" spans="2:10" ht="15" thickBot="1" x14ac:dyDescent="0.35">
      <c r="B115" s="68">
        <v>9.1999999999999993</v>
      </c>
      <c r="C115" s="69" t="s">
        <v>88</v>
      </c>
      <c r="H115" s="73">
        <v>160000</v>
      </c>
      <c r="I115" s="74"/>
      <c r="J115" s="75">
        <f>SUM(H115:I115)</f>
        <v>160000</v>
      </c>
    </row>
    <row r="116" spans="2:10" ht="15" thickBot="1" x14ac:dyDescent="0.35">
      <c r="B116" s="190" t="s">
        <v>89</v>
      </c>
      <c r="C116" s="191"/>
    </row>
    <row r="117" spans="2:10" ht="15" thickBot="1" x14ac:dyDescent="0.35">
      <c r="B117" s="68">
        <v>10.1</v>
      </c>
      <c r="C117" s="69" t="s">
        <v>90</v>
      </c>
      <c r="H117" s="70"/>
      <c r="I117" s="76"/>
      <c r="J117" s="72">
        <f>SUM(H117:I117)</f>
        <v>0</v>
      </c>
    </row>
    <row r="118" spans="2:10" ht="15" thickBot="1" x14ac:dyDescent="0.35">
      <c r="B118" s="68">
        <v>10.199999999999999</v>
      </c>
      <c r="C118" s="69" t="s">
        <v>91</v>
      </c>
      <c r="H118" s="73"/>
      <c r="I118" s="74"/>
      <c r="J118" s="75">
        <f>SUM(H118:I118)</f>
        <v>0</v>
      </c>
    </row>
    <row r="119" spans="2:10" ht="15" thickBot="1" x14ac:dyDescent="0.35">
      <c r="B119" s="190" t="s">
        <v>92</v>
      </c>
      <c r="C119" s="191"/>
    </row>
    <row r="120" spans="2:10" ht="15" thickBot="1" x14ac:dyDescent="0.35">
      <c r="B120" s="68">
        <v>11.1</v>
      </c>
      <c r="C120" s="69" t="s">
        <v>93</v>
      </c>
      <c r="H120" s="77"/>
      <c r="I120" s="78"/>
      <c r="J120" s="79"/>
    </row>
  </sheetData>
  <mergeCells count="104">
    <mergeCell ref="E2:I2"/>
    <mergeCell ref="E3:I3"/>
    <mergeCell ref="D5:F5"/>
    <mergeCell ref="H5:J5"/>
    <mergeCell ref="L5:M5"/>
    <mergeCell ref="O5:Q5"/>
    <mergeCell ref="S5:Y5"/>
    <mergeCell ref="AA5:AF5"/>
    <mergeCell ref="D6:E6"/>
    <mergeCell ref="F6:F7"/>
    <mergeCell ref="H6:I6"/>
    <mergeCell ref="J6:J7"/>
    <mergeCell ref="L6:L7"/>
    <mergeCell ref="M6:M7"/>
    <mergeCell ref="O6:O7"/>
    <mergeCell ref="P6:P7"/>
    <mergeCell ref="AD6:AD7"/>
    <mergeCell ref="AE6:AE7"/>
    <mergeCell ref="AF6:AF7"/>
    <mergeCell ref="B10:C10"/>
    <mergeCell ref="B27:C27"/>
    <mergeCell ref="D27:F27"/>
    <mergeCell ref="H27:J27"/>
    <mergeCell ref="L27:M27"/>
    <mergeCell ref="O27:Q27"/>
    <mergeCell ref="X6:X7"/>
    <mergeCell ref="Y6:Y7"/>
    <mergeCell ref="Z6:Z7"/>
    <mergeCell ref="AA6:AA7"/>
    <mergeCell ref="AB6:AB7"/>
    <mergeCell ref="AC6:AC7"/>
    <mergeCell ref="Q6:Q7"/>
    <mergeCell ref="S6:S7"/>
    <mergeCell ref="T6:T7"/>
    <mergeCell ref="U6:U7"/>
    <mergeCell ref="V6:V7"/>
    <mergeCell ref="W6:W7"/>
    <mergeCell ref="B58:C58"/>
    <mergeCell ref="B60:C60"/>
    <mergeCell ref="B65:C65"/>
    <mergeCell ref="D65:F65"/>
    <mergeCell ref="H65:J65"/>
    <mergeCell ref="L65:M65"/>
    <mergeCell ref="B28:C28"/>
    <mergeCell ref="B30:C30"/>
    <mergeCell ref="B42:C42"/>
    <mergeCell ref="B44:C44"/>
    <mergeCell ref="B50:C50"/>
    <mergeCell ref="B52:C52"/>
    <mergeCell ref="B72:C72"/>
    <mergeCell ref="B74:C74"/>
    <mergeCell ref="B77:C77"/>
    <mergeCell ref="D77:F77"/>
    <mergeCell ref="H77:J77"/>
    <mergeCell ref="L77:M77"/>
    <mergeCell ref="O65:Q65"/>
    <mergeCell ref="B66:C66"/>
    <mergeCell ref="B68:C68"/>
    <mergeCell ref="B71:C71"/>
    <mergeCell ref="D71:F71"/>
    <mergeCell ref="H71:J71"/>
    <mergeCell ref="L71:M71"/>
    <mergeCell ref="O71:Q71"/>
    <mergeCell ref="B84:C84"/>
    <mergeCell ref="B86:C86"/>
    <mergeCell ref="B89:C89"/>
    <mergeCell ref="D89:F89"/>
    <mergeCell ref="H89:J89"/>
    <mergeCell ref="L89:M89"/>
    <mergeCell ref="O77:Q77"/>
    <mergeCell ref="B78:C78"/>
    <mergeCell ref="B80:C80"/>
    <mergeCell ref="B83:C83"/>
    <mergeCell ref="D83:F83"/>
    <mergeCell ref="H83:J83"/>
    <mergeCell ref="L83:M83"/>
    <mergeCell ref="O83:Q83"/>
    <mergeCell ref="B97:C97"/>
    <mergeCell ref="B99:C99"/>
    <mergeCell ref="B102:C102"/>
    <mergeCell ref="D102:F102"/>
    <mergeCell ref="H102:J102"/>
    <mergeCell ref="L102:M102"/>
    <mergeCell ref="O89:Q89"/>
    <mergeCell ref="B90:C90"/>
    <mergeCell ref="B92:C92"/>
    <mergeCell ref="B96:C96"/>
    <mergeCell ref="D96:F96"/>
    <mergeCell ref="H96:J96"/>
    <mergeCell ref="L96:M96"/>
    <mergeCell ref="O96:Q96"/>
    <mergeCell ref="B108:C108"/>
    <mergeCell ref="B110:C110"/>
    <mergeCell ref="B113:C113"/>
    <mergeCell ref="B116:C116"/>
    <mergeCell ref="B119:C119"/>
    <mergeCell ref="O102:Q102"/>
    <mergeCell ref="B103:C103"/>
    <mergeCell ref="B105:C105"/>
    <mergeCell ref="B107:C107"/>
    <mergeCell ref="D107:F107"/>
    <mergeCell ref="H107:J107"/>
    <mergeCell ref="L107:M107"/>
    <mergeCell ref="O107:Q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1</vt:i4>
      </vt:variant>
    </vt:vector>
  </HeadingPairs>
  <TitlesOfParts>
    <vt:vector size="39" baseType="lpstr">
      <vt:lpstr>Adamantium Holdings</vt:lpstr>
      <vt:lpstr>GAGO Gold Inc.</vt:lpstr>
      <vt:lpstr>Tesouro Resources</vt:lpstr>
      <vt:lpstr>Ramnarine</vt:lpstr>
      <vt:lpstr>Azrudin Mohamed</vt:lpstr>
      <vt:lpstr>Alfro Alphonso</vt:lpstr>
      <vt:lpstr>Nazar Mohamed</vt:lpstr>
      <vt:lpstr>SAB Mining BO</vt:lpstr>
      <vt:lpstr>Guyana Manganese Inc.</vt:lpstr>
      <vt:lpstr>Toolsie Persaud Quarries Inc.</vt:lpstr>
      <vt:lpstr>Alki Investment &amp; Trading Compa</vt:lpstr>
      <vt:lpstr>ETK</vt:lpstr>
      <vt:lpstr>Aurora Gold Mines</vt:lpstr>
      <vt:lpstr>Troy Resources</vt:lpstr>
      <vt:lpstr>Guyana Ind Minerals</vt:lpstr>
      <vt:lpstr>Bosai Mining</vt:lpstr>
      <vt:lpstr>El Dorado Trading</vt:lpstr>
      <vt:lpstr>Mohamed's Enterprise</vt:lpstr>
      <vt:lpstr>Pure Diamond Inc</vt:lpstr>
      <vt:lpstr>Adamantium Metals Inc</vt:lpstr>
      <vt:lpstr>Dinar Trading</vt:lpstr>
      <vt:lpstr>Gold Bar Dev &amp; Consulting Inc</vt:lpstr>
      <vt:lpstr>EXXON</vt:lpstr>
      <vt:lpstr>CGX Resources</vt:lpstr>
      <vt:lpstr>Eco Orinduik</vt:lpstr>
      <vt:lpstr>Repsol</vt:lpstr>
      <vt:lpstr>Mid Atlantic Oil &amp; Gas</vt:lpstr>
      <vt:lpstr>ON Energy Inc</vt:lpstr>
      <vt:lpstr>Cataleya Energy Ltd</vt:lpstr>
      <vt:lpstr>Hess Exploration</vt:lpstr>
      <vt:lpstr>Frontera Energy</vt:lpstr>
      <vt:lpstr>TOQAP</vt:lpstr>
      <vt:lpstr>JHI</vt:lpstr>
      <vt:lpstr>Total Energies</vt:lpstr>
      <vt:lpstr>Hess Block B</vt:lpstr>
      <vt:lpstr>Ratio Guyana Ltd</vt:lpstr>
      <vt:lpstr>CNOOC Nexen</vt:lpstr>
      <vt:lpstr>Eco Atlantic</vt:lpstr>
      <vt:lpstr>'Aurora Gold Mines'!Print_Area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Joshua Blackman</dc:creator>
  <cp:keywords/>
  <dc:description/>
  <cp:lastModifiedBy>Rakesh Latchana</cp:lastModifiedBy>
  <cp:revision/>
  <dcterms:created xsi:type="dcterms:W3CDTF">2024-09-19T18:20:07Z</dcterms:created>
  <dcterms:modified xsi:type="dcterms:W3CDTF">2025-12-30T14:07:34Z</dcterms:modified>
  <cp:category/>
  <cp:contentStatus/>
</cp:coreProperties>
</file>